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25900" yWindow="-180" windowWidth="19420" windowHeight="14920"/>
  </bookViews>
  <sheets>
    <sheet name="Raw Data" sheetId="1" r:id="rId1"/>
    <sheet name="Normalized Data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37" i="1" l="1"/>
  <c r="AB37" i="1"/>
  <c r="AC37" i="1"/>
  <c r="AD37" i="1"/>
  <c r="AA38" i="1"/>
  <c r="AB38" i="1"/>
  <c r="AC38" i="1"/>
  <c r="AD38" i="1"/>
  <c r="AA39" i="1"/>
  <c r="AB39" i="1"/>
  <c r="AC39" i="1"/>
  <c r="AD39" i="1"/>
  <c r="AA40" i="1"/>
  <c r="AB40" i="1"/>
  <c r="AC40" i="1"/>
  <c r="AD40" i="1"/>
  <c r="AA41" i="1"/>
  <c r="AB41" i="1"/>
  <c r="AC41" i="1"/>
  <c r="AD41" i="1"/>
  <c r="AA42" i="1"/>
  <c r="AB42" i="1"/>
  <c r="AC42" i="1"/>
  <c r="AD42" i="1"/>
  <c r="AA43" i="1"/>
  <c r="AB43" i="1"/>
  <c r="AC43" i="1"/>
  <c r="AD43" i="1"/>
  <c r="AA44" i="1"/>
  <c r="AB44" i="1"/>
  <c r="AC44" i="1"/>
  <c r="AD44" i="1"/>
  <c r="AA45" i="1"/>
  <c r="AB45" i="1"/>
  <c r="AC45" i="1"/>
  <c r="AD45" i="1"/>
  <c r="AA46" i="1"/>
  <c r="AB46" i="1"/>
  <c r="AC46" i="1"/>
  <c r="AD46" i="1"/>
  <c r="AA47" i="1"/>
  <c r="AB47" i="1"/>
  <c r="AC47" i="1"/>
  <c r="AD47" i="1"/>
  <c r="AA48" i="1"/>
  <c r="AB48" i="1"/>
  <c r="AC48" i="1"/>
  <c r="AD48" i="1"/>
  <c r="AA49" i="1"/>
  <c r="AB49" i="1"/>
  <c r="AC49" i="1"/>
  <c r="AD49" i="1"/>
  <c r="AA50" i="1"/>
  <c r="AB50" i="1"/>
  <c r="AC50" i="1"/>
  <c r="AD50" i="1"/>
  <c r="AA51" i="1"/>
  <c r="AB51" i="1"/>
  <c r="AC51" i="1"/>
  <c r="AD51" i="1"/>
  <c r="AA52" i="1"/>
  <c r="AB52" i="1"/>
  <c r="AC52" i="1"/>
  <c r="AD52" i="1"/>
  <c r="AA53" i="1"/>
  <c r="AB53" i="1"/>
  <c r="AC53" i="1"/>
  <c r="AD53" i="1"/>
  <c r="AA54" i="1"/>
  <c r="AB54" i="1"/>
  <c r="AC54" i="1"/>
  <c r="AD54" i="1"/>
  <c r="AA55" i="1"/>
  <c r="AB55" i="1"/>
  <c r="AC55" i="1"/>
  <c r="AD55" i="1"/>
  <c r="AA56" i="1"/>
  <c r="AB56" i="1"/>
  <c r="AC56" i="1"/>
  <c r="AD56" i="1"/>
  <c r="AA57" i="1"/>
  <c r="AB57" i="1"/>
  <c r="AC57" i="1"/>
  <c r="AD57" i="1"/>
  <c r="AA58" i="1"/>
  <c r="AB58" i="1"/>
  <c r="AC58" i="1"/>
  <c r="AD58" i="1"/>
  <c r="AA59" i="1"/>
  <c r="AB59" i="1"/>
  <c r="AC59" i="1"/>
  <c r="AD59" i="1"/>
  <c r="AA60" i="1"/>
  <c r="AB60" i="1"/>
  <c r="AC60" i="1"/>
  <c r="AD60" i="1"/>
  <c r="AA61" i="1"/>
  <c r="AB61" i="1"/>
  <c r="AC61" i="1"/>
  <c r="AD61" i="1"/>
  <c r="AA62" i="1"/>
  <c r="AB62" i="1"/>
  <c r="AC62" i="1"/>
  <c r="AD62" i="1"/>
  <c r="AA63" i="1"/>
  <c r="AB63" i="1"/>
  <c r="AC63" i="1"/>
  <c r="AD63" i="1"/>
  <c r="AA64" i="1"/>
  <c r="AB64" i="1"/>
  <c r="AC64" i="1"/>
  <c r="AD64" i="1"/>
  <c r="AA65" i="1"/>
  <c r="AB65" i="1"/>
  <c r="AC65" i="1"/>
  <c r="AD65" i="1"/>
  <c r="AA66" i="1"/>
  <c r="AB66" i="1"/>
  <c r="AC66" i="1"/>
  <c r="AD66" i="1"/>
  <c r="AA67" i="1"/>
  <c r="AB67" i="1"/>
  <c r="AC67" i="1"/>
  <c r="AD67" i="1"/>
  <c r="AA68" i="1"/>
  <c r="AB68" i="1"/>
  <c r="AC68" i="1"/>
  <c r="AD68" i="1"/>
  <c r="AA69" i="1"/>
  <c r="AB69" i="1"/>
  <c r="AC69" i="1"/>
  <c r="AD69" i="1"/>
  <c r="AA70" i="1"/>
  <c r="AB70" i="1"/>
  <c r="AC70" i="1"/>
  <c r="AD70" i="1"/>
  <c r="AA71" i="1"/>
  <c r="AB71" i="1"/>
  <c r="AC71" i="1"/>
  <c r="AD71" i="1"/>
  <c r="AA72" i="1"/>
  <c r="AB72" i="1"/>
  <c r="AC72" i="1"/>
  <c r="AD72" i="1"/>
  <c r="AA73" i="1"/>
  <c r="AB73" i="1"/>
  <c r="AC73" i="1"/>
  <c r="AD73" i="1"/>
  <c r="AA74" i="1"/>
  <c r="AB74" i="1"/>
  <c r="AC74" i="1"/>
  <c r="AD74" i="1"/>
  <c r="AA75" i="1"/>
  <c r="AB75" i="1"/>
  <c r="AC75" i="1"/>
  <c r="AD75" i="1"/>
  <c r="AA76" i="1"/>
  <c r="AB76" i="1"/>
  <c r="AC76" i="1"/>
  <c r="AD76" i="1"/>
  <c r="AA77" i="1"/>
  <c r="AB77" i="1"/>
  <c r="AC77" i="1"/>
  <c r="AD77" i="1"/>
  <c r="AA78" i="1"/>
  <c r="AB78" i="1"/>
  <c r="AC78" i="1"/>
  <c r="AD78" i="1"/>
  <c r="AA79" i="1"/>
  <c r="AB79" i="1"/>
  <c r="AC79" i="1"/>
  <c r="AD79" i="1"/>
  <c r="AA80" i="1"/>
  <c r="AB80" i="1"/>
  <c r="AC80" i="1"/>
  <c r="AD80" i="1"/>
  <c r="AA81" i="1"/>
  <c r="AB81" i="1"/>
  <c r="AC81" i="1"/>
  <c r="AD81" i="1"/>
  <c r="AA82" i="1"/>
  <c r="AB82" i="1"/>
  <c r="AC82" i="1"/>
  <c r="AD82" i="1"/>
  <c r="AA83" i="1"/>
  <c r="AB83" i="1"/>
  <c r="AC83" i="1"/>
  <c r="AD83" i="1"/>
  <c r="AA84" i="1"/>
  <c r="AB84" i="1"/>
  <c r="AC84" i="1"/>
  <c r="AD84" i="1"/>
  <c r="AA85" i="1"/>
  <c r="AB85" i="1"/>
  <c r="AC85" i="1"/>
  <c r="AD85" i="1"/>
  <c r="AA86" i="1"/>
  <c r="AB86" i="1"/>
  <c r="AC86" i="1"/>
  <c r="AD86" i="1"/>
  <c r="AA87" i="1"/>
  <c r="AB87" i="1"/>
  <c r="AC87" i="1"/>
  <c r="AD87" i="1"/>
  <c r="AA88" i="1"/>
  <c r="AB88" i="1"/>
  <c r="AC88" i="1"/>
  <c r="AD88" i="1"/>
  <c r="AA89" i="1"/>
  <c r="AB89" i="1"/>
  <c r="AC89" i="1"/>
  <c r="AD89" i="1"/>
  <c r="AA90" i="1"/>
  <c r="AB90" i="1"/>
  <c r="AC90" i="1"/>
  <c r="AD90" i="1"/>
  <c r="AA91" i="1"/>
  <c r="AB91" i="1"/>
  <c r="AC91" i="1"/>
  <c r="AD91" i="1"/>
  <c r="AB36" i="1"/>
  <c r="AA36" i="1"/>
  <c r="AD36" i="1"/>
  <c r="AC36" i="1"/>
  <c r="T37" i="1"/>
  <c r="U37" i="1"/>
  <c r="V37" i="1"/>
  <c r="W37" i="1"/>
  <c r="T38" i="1"/>
  <c r="U38" i="1"/>
  <c r="V38" i="1"/>
  <c r="W38" i="1"/>
  <c r="T39" i="1"/>
  <c r="U39" i="1"/>
  <c r="V39" i="1"/>
  <c r="W39" i="1"/>
  <c r="T40" i="1"/>
  <c r="U40" i="1"/>
  <c r="V40" i="1"/>
  <c r="W40" i="1"/>
  <c r="T41" i="1"/>
  <c r="U41" i="1"/>
  <c r="V41" i="1"/>
  <c r="W41" i="1"/>
  <c r="T42" i="1"/>
  <c r="U42" i="1"/>
  <c r="V42" i="1"/>
  <c r="W42" i="1"/>
  <c r="T43" i="1"/>
  <c r="U43" i="1"/>
  <c r="V43" i="1"/>
  <c r="W43" i="1"/>
  <c r="T44" i="1"/>
  <c r="U44" i="1"/>
  <c r="V44" i="1"/>
  <c r="W44" i="1"/>
  <c r="T45" i="1"/>
  <c r="U45" i="1"/>
  <c r="V45" i="1"/>
  <c r="W45" i="1"/>
  <c r="T46" i="1"/>
  <c r="U46" i="1"/>
  <c r="V46" i="1"/>
  <c r="W46" i="1"/>
  <c r="T47" i="1"/>
  <c r="U47" i="1"/>
  <c r="V47" i="1"/>
  <c r="W47" i="1"/>
  <c r="T48" i="1"/>
  <c r="U48" i="1"/>
  <c r="V48" i="1"/>
  <c r="W48" i="1"/>
  <c r="T49" i="1"/>
  <c r="U49" i="1"/>
  <c r="V49" i="1"/>
  <c r="W49" i="1"/>
  <c r="T50" i="1"/>
  <c r="U50" i="1"/>
  <c r="V50" i="1"/>
  <c r="W50" i="1"/>
  <c r="T51" i="1"/>
  <c r="U51" i="1"/>
  <c r="V51" i="1"/>
  <c r="W51" i="1"/>
  <c r="T52" i="1"/>
  <c r="U52" i="1"/>
  <c r="V52" i="1"/>
  <c r="W52" i="1"/>
  <c r="T53" i="1"/>
  <c r="U53" i="1"/>
  <c r="V53" i="1"/>
  <c r="W53" i="1"/>
  <c r="T54" i="1"/>
  <c r="U54" i="1"/>
  <c r="V54" i="1"/>
  <c r="W54" i="1"/>
  <c r="T55" i="1"/>
  <c r="U55" i="1"/>
  <c r="V55" i="1"/>
  <c r="W55" i="1"/>
  <c r="T56" i="1"/>
  <c r="U56" i="1"/>
  <c r="V56" i="1"/>
  <c r="W56" i="1"/>
  <c r="T57" i="1"/>
  <c r="U57" i="1"/>
  <c r="V57" i="1"/>
  <c r="W57" i="1"/>
  <c r="T58" i="1"/>
  <c r="U58" i="1"/>
  <c r="V58" i="1"/>
  <c r="W58" i="1"/>
  <c r="T59" i="1"/>
  <c r="U59" i="1"/>
  <c r="V59" i="1"/>
  <c r="W59" i="1"/>
  <c r="T60" i="1"/>
  <c r="U60" i="1"/>
  <c r="V60" i="1"/>
  <c r="W60" i="1"/>
  <c r="T61" i="1"/>
  <c r="U61" i="1"/>
  <c r="V61" i="1"/>
  <c r="W61" i="1"/>
  <c r="T62" i="1"/>
  <c r="U62" i="1"/>
  <c r="V62" i="1"/>
  <c r="W62" i="1"/>
  <c r="T63" i="1"/>
  <c r="U63" i="1"/>
  <c r="V63" i="1"/>
  <c r="W63" i="1"/>
  <c r="T64" i="1"/>
  <c r="U64" i="1"/>
  <c r="V64" i="1"/>
  <c r="W64" i="1"/>
  <c r="T65" i="1"/>
  <c r="U65" i="1"/>
  <c r="V65" i="1"/>
  <c r="W65" i="1"/>
  <c r="T66" i="1"/>
  <c r="U66" i="1"/>
  <c r="V66" i="1"/>
  <c r="W66" i="1"/>
  <c r="T67" i="1"/>
  <c r="U67" i="1"/>
  <c r="V67" i="1"/>
  <c r="W67" i="1"/>
  <c r="T68" i="1"/>
  <c r="U68" i="1"/>
  <c r="V68" i="1"/>
  <c r="W68" i="1"/>
  <c r="T69" i="1"/>
  <c r="U69" i="1"/>
  <c r="V69" i="1"/>
  <c r="W69" i="1"/>
  <c r="T70" i="1"/>
  <c r="U70" i="1"/>
  <c r="V70" i="1"/>
  <c r="W70" i="1"/>
  <c r="T71" i="1"/>
  <c r="U71" i="1"/>
  <c r="V71" i="1"/>
  <c r="W71" i="1"/>
  <c r="T72" i="1"/>
  <c r="U72" i="1"/>
  <c r="V72" i="1"/>
  <c r="W72" i="1"/>
  <c r="T73" i="1"/>
  <c r="U73" i="1"/>
  <c r="V73" i="1"/>
  <c r="W73" i="1"/>
  <c r="T74" i="1"/>
  <c r="U74" i="1"/>
  <c r="V74" i="1"/>
  <c r="W74" i="1"/>
  <c r="T75" i="1"/>
  <c r="U75" i="1"/>
  <c r="V75" i="1"/>
  <c r="W75" i="1"/>
  <c r="T76" i="1"/>
  <c r="U76" i="1"/>
  <c r="V76" i="1"/>
  <c r="W76" i="1"/>
  <c r="T77" i="1"/>
  <c r="U77" i="1"/>
  <c r="V77" i="1"/>
  <c r="W77" i="1"/>
  <c r="T78" i="1"/>
  <c r="U78" i="1"/>
  <c r="V78" i="1"/>
  <c r="W78" i="1"/>
  <c r="T79" i="1"/>
  <c r="U79" i="1"/>
  <c r="V79" i="1"/>
  <c r="W79" i="1"/>
  <c r="T80" i="1"/>
  <c r="U80" i="1"/>
  <c r="V80" i="1"/>
  <c r="W80" i="1"/>
  <c r="T81" i="1"/>
  <c r="U81" i="1"/>
  <c r="V81" i="1"/>
  <c r="W81" i="1"/>
  <c r="T82" i="1"/>
  <c r="U82" i="1"/>
  <c r="V82" i="1"/>
  <c r="W82" i="1"/>
  <c r="T83" i="1"/>
  <c r="U83" i="1"/>
  <c r="V83" i="1"/>
  <c r="W83" i="1"/>
  <c r="T84" i="1"/>
  <c r="U84" i="1"/>
  <c r="V84" i="1"/>
  <c r="W84" i="1"/>
  <c r="T85" i="1"/>
  <c r="U85" i="1"/>
  <c r="V85" i="1"/>
  <c r="W85" i="1"/>
  <c r="T86" i="1"/>
  <c r="U86" i="1"/>
  <c r="V86" i="1"/>
  <c r="W86" i="1"/>
  <c r="T87" i="1"/>
  <c r="U87" i="1"/>
  <c r="V87" i="1"/>
  <c r="W87" i="1"/>
  <c r="T88" i="1"/>
  <c r="U88" i="1"/>
  <c r="V88" i="1"/>
  <c r="W88" i="1"/>
  <c r="T89" i="1"/>
  <c r="U89" i="1"/>
  <c r="V89" i="1"/>
  <c r="W89" i="1"/>
  <c r="T90" i="1"/>
  <c r="U90" i="1"/>
  <c r="V90" i="1"/>
  <c r="W90" i="1"/>
  <c r="T91" i="1"/>
  <c r="U91" i="1"/>
  <c r="V91" i="1"/>
  <c r="W91" i="1"/>
  <c r="U36" i="1"/>
  <c r="T36" i="1"/>
  <c r="W36" i="1"/>
  <c r="V36" i="1"/>
  <c r="M37" i="1"/>
  <c r="N37" i="1"/>
  <c r="O37" i="1"/>
  <c r="P37" i="1"/>
  <c r="M38" i="1"/>
  <c r="N38" i="1"/>
  <c r="O38" i="1"/>
  <c r="P38" i="1"/>
  <c r="M39" i="1"/>
  <c r="N39" i="1"/>
  <c r="O39" i="1"/>
  <c r="P39" i="1"/>
  <c r="M40" i="1"/>
  <c r="N40" i="1"/>
  <c r="O40" i="1"/>
  <c r="P40" i="1"/>
  <c r="M41" i="1"/>
  <c r="N41" i="1"/>
  <c r="O41" i="1"/>
  <c r="P41" i="1"/>
  <c r="M42" i="1"/>
  <c r="N42" i="1"/>
  <c r="O42" i="1"/>
  <c r="P42" i="1"/>
  <c r="M43" i="1"/>
  <c r="N43" i="1"/>
  <c r="O43" i="1"/>
  <c r="P43" i="1"/>
  <c r="M44" i="1"/>
  <c r="N44" i="1"/>
  <c r="O44" i="1"/>
  <c r="P44" i="1"/>
  <c r="M45" i="1"/>
  <c r="N45" i="1"/>
  <c r="O45" i="1"/>
  <c r="P45" i="1"/>
  <c r="M46" i="1"/>
  <c r="N46" i="1"/>
  <c r="O46" i="1"/>
  <c r="P46" i="1"/>
  <c r="M47" i="1"/>
  <c r="N47" i="1"/>
  <c r="O47" i="1"/>
  <c r="P47" i="1"/>
  <c r="M48" i="1"/>
  <c r="N48" i="1"/>
  <c r="O48" i="1"/>
  <c r="P48" i="1"/>
  <c r="M49" i="1"/>
  <c r="N49" i="1"/>
  <c r="O49" i="1"/>
  <c r="P49" i="1"/>
  <c r="M50" i="1"/>
  <c r="N50" i="1"/>
  <c r="O50" i="1"/>
  <c r="P50" i="1"/>
  <c r="M51" i="1"/>
  <c r="N51" i="1"/>
  <c r="O51" i="1"/>
  <c r="P51" i="1"/>
  <c r="M52" i="1"/>
  <c r="N52" i="1"/>
  <c r="O52" i="1"/>
  <c r="P52" i="1"/>
  <c r="M53" i="1"/>
  <c r="N53" i="1"/>
  <c r="O53" i="1"/>
  <c r="P53" i="1"/>
  <c r="M54" i="1"/>
  <c r="N54" i="1"/>
  <c r="O54" i="1"/>
  <c r="P54" i="1"/>
  <c r="M55" i="1"/>
  <c r="N55" i="1"/>
  <c r="O55" i="1"/>
  <c r="P55" i="1"/>
  <c r="M56" i="1"/>
  <c r="N56" i="1"/>
  <c r="O56" i="1"/>
  <c r="P56" i="1"/>
  <c r="M57" i="1"/>
  <c r="N57" i="1"/>
  <c r="O57" i="1"/>
  <c r="P57" i="1"/>
  <c r="M58" i="1"/>
  <c r="N58" i="1"/>
  <c r="O58" i="1"/>
  <c r="P58" i="1"/>
  <c r="M59" i="1"/>
  <c r="N59" i="1"/>
  <c r="O59" i="1"/>
  <c r="P59" i="1"/>
  <c r="M60" i="1"/>
  <c r="N60" i="1"/>
  <c r="O60" i="1"/>
  <c r="P60" i="1"/>
  <c r="M61" i="1"/>
  <c r="N61" i="1"/>
  <c r="O61" i="1"/>
  <c r="P61" i="1"/>
  <c r="M62" i="1"/>
  <c r="N62" i="1"/>
  <c r="O62" i="1"/>
  <c r="P62" i="1"/>
  <c r="M63" i="1"/>
  <c r="N63" i="1"/>
  <c r="O63" i="1"/>
  <c r="P63" i="1"/>
  <c r="M64" i="1"/>
  <c r="N64" i="1"/>
  <c r="O64" i="1"/>
  <c r="P64" i="1"/>
  <c r="M65" i="1"/>
  <c r="N65" i="1"/>
  <c r="O65" i="1"/>
  <c r="P65" i="1"/>
  <c r="M66" i="1"/>
  <c r="N66" i="1"/>
  <c r="O66" i="1"/>
  <c r="P66" i="1"/>
  <c r="M67" i="1"/>
  <c r="N67" i="1"/>
  <c r="O67" i="1"/>
  <c r="P67" i="1"/>
  <c r="M68" i="1"/>
  <c r="N68" i="1"/>
  <c r="O68" i="1"/>
  <c r="P68" i="1"/>
  <c r="M69" i="1"/>
  <c r="N69" i="1"/>
  <c r="O69" i="1"/>
  <c r="P69" i="1"/>
  <c r="M70" i="1"/>
  <c r="N70" i="1"/>
  <c r="O70" i="1"/>
  <c r="P70" i="1"/>
  <c r="M71" i="1"/>
  <c r="N71" i="1"/>
  <c r="O71" i="1"/>
  <c r="P71" i="1"/>
  <c r="M72" i="1"/>
  <c r="N72" i="1"/>
  <c r="O72" i="1"/>
  <c r="P72" i="1"/>
  <c r="M73" i="1"/>
  <c r="N73" i="1"/>
  <c r="O73" i="1"/>
  <c r="P73" i="1"/>
  <c r="M74" i="1"/>
  <c r="N74" i="1"/>
  <c r="O74" i="1"/>
  <c r="P74" i="1"/>
  <c r="M75" i="1"/>
  <c r="N75" i="1"/>
  <c r="O75" i="1"/>
  <c r="P75" i="1"/>
  <c r="M76" i="1"/>
  <c r="N76" i="1"/>
  <c r="O76" i="1"/>
  <c r="P76" i="1"/>
  <c r="M77" i="1"/>
  <c r="N77" i="1"/>
  <c r="O77" i="1"/>
  <c r="P77" i="1"/>
  <c r="M78" i="1"/>
  <c r="N78" i="1"/>
  <c r="O78" i="1"/>
  <c r="P78" i="1"/>
  <c r="M79" i="1"/>
  <c r="N79" i="1"/>
  <c r="O79" i="1"/>
  <c r="P79" i="1"/>
  <c r="M80" i="1"/>
  <c r="N80" i="1"/>
  <c r="O80" i="1"/>
  <c r="P80" i="1"/>
  <c r="M81" i="1"/>
  <c r="N81" i="1"/>
  <c r="O81" i="1"/>
  <c r="P81" i="1"/>
  <c r="M82" i="1"/>
  <c r="N82" i="1"/>
  <c r="O82" i="1"/>
  <c r="P82" i="1"/>
  <c r="M83" i="1"/>
  <c r="N83" i="1"/>
  <c r="O83" i="1"/>
  <c r="P83" i="1"/>
  <c r="M84" i="1"/>
  <c r="N84" i="1"/>
  <c r="O84" i="1"/>
  <c r="P84" i="1"/>
  <c r="M85" i="1"/>
  <c r="N85" i="1"/>
  <c r="O85" i="1"/>
  <c r="P85" i="1"/>
  <c r="M86" i="1"/>
  <c r="N86" i="1"/>
  <c r="O86" i="1"/>
  <c r="P86" i="1"/>
  <c r="M87" i="1"/>
  <c r="N87" i="1"/>
  <c r="O87" i="1"/>
  <c r="P87" i="1"/>
  <c r="M88" i="1"/>
  <c r="N88" i="1"/>
  <c r="O88" i="1"/>
  <c r="P88" i="1"/>
  <c r="M89" i="1"/>
  <c r="N89" i="1"/>
  <c r="O89" i="1"/>
  <c r="P89" i="1"/>
  <c r="M90" i="1"/>
  <c r="N90" i="1"/>
  <c r="O90" i="1"/>
  <c r="P90" i="1"/>
  <c r="M91" i="1"/>
  <c r="N91" i="1"/>
  <c r="O91" i="1"/>
  <c r="P91" i="1"/>
  <c r="N36" i="1"/>
  <c r="M36" i="1"/>
  <c r="P36" i="1"/>
  <c r="O36" i="1"/>
  <c r="F37" i="1"/>
  <c r="G37" i="1"/>
  <c r="H37" i="1"/>
  <c r="I37" i="1"/>
  <c r="F38" i="1"/>
  <c r="G38" i="1"/>
  <c r="H38" i="1"/>
  <c r="I38" i="1"/>
  <c r="F39" i="1"/>
  <c r="G39" i="1"/>
  <c r="H39" i="1"/>
  <c r="I39" i="1"/>
  <c r="F40" i="1"/>
  <c r="G40" i="1"/>
  <c r="H40" i="1"/>
  <c r="I40" i="1"/>
  <c r="F41" i="1"/>
  <c r="G41" i="1"/>
  <c r="H41" i="1"/>
  <c r="I41" i="1"/>
  <c r="F42" i="1"/>
  <c r="G42" i="1"/>
  <c r="H42" i="1"/>
  <c r="I42" i="1"/>
  <c r="F43" i="1"/>
  <c r="G43" i="1"/>
  <c r="H43" i="1"/>
  <c r="I43" i="1"/>
  <c r="F44" i="1"/>
  <c r="G44" i="1"/>
  <c r="H44" i="1"/>
  <c r="I44" i="1"/>
  <c r="F45" i="1"/>
  <c r="G45" i="1"/>
  <c r="H45" i="1"/>
  <c r="I45" i="1"/>
  <c r="F46" i="1"/>
  <c r="G46" i="1"/>
  <c r="H46" i="1"/>
  <c r="I46" i="1"/>
  <c r="F47" i="1"/>
  <c r="G47" i="1"/>
  <c r="H47" i="1"/>
  <c r="I47" i="1"/>
  <c r="F48" i="1"/>
  <c r="G48" i="1"/>
  <c r="H48" i="1"/>
  <c r="I48" i="1"/>
  <c r="F49" i="1"/>
  <c r="G49" i="1"/>
  <c r="H49" i="1"/>
  <c r="I49" i="1"/>
  <c r="F50" i="1"/>
  <c r="G50" i="1"/>
  <c r="H50" i="1"/>
  <c r="I50" i="1"/>
  <c r="F51" i="1"/>
  <c r="G51" i="1"/>
  <c r="H51" i="1"/>
  <c r="I51" i="1"/>
  <c r="F52" i="1"/>
  <c r="G52" i="1"/>
  <c r="H52" i="1"/>
  <c r="I52" i="1"/>
  <c r="F53" i="1"/>
  <c r="G53" i="1"/>
  <c r="H53" i="1"/>
  <c r="I53" i="1"/>
  <c r="F54" i="1"/>
  <c r="G54" i="1"/>
  <c r="H54" i="1"/>
  <c r="I54" i="1"/>
  <c r="F55" i="1"/>
  <c r="G55" i="1"/>
  <c r="H55" i="1"/>
  <c r="I55" i="1"/>
  <c r="F56" i="1"/>
  <c r="G56" i="1"/>
  <c r="H56" i="1"/>
  <c r="I56" i="1"/>
  <c r="F57" i="1"/>
  <c r="G57" i="1"/>
  <c r="H57" i="1"/>
  <c r="I57" i="1"/>
  <c r="F58" i="1"/>
  <c r="G58" i="1"/>
  <c r="H58" i="1"/>
  <c r="I58" i="1"/>
  <c r="F59" i="1"/>
  <c r="G59" i="1"/>
  <c r="H59" i="1"/>
  <c r="I59" i="1"/>
  <c r="F60" i="1"/>
  <c r="G60" i="1"/>
  <c r="H60" i="1"/>
  <c r="I60" i="1"/>
  <c r="F61" i="1"/>
  <c r="G61" i="1"/>
  <c r="H61" i="1"/>
  <c r="I61" i="1"/>
  <c r="F62" i="1"/>
  <c r="G62" i="1"/>
  <c r="H62" i="1"/>
  <c r="I62" i="1"/>
  <c r="F63" i="1"/>
  <c r="G63" i="1"/>
  <c r="H63" i="1"/>
  <c r="I63" i="1"/>
  <c r="F64" i="1"/>
  <c r="G64" i="1"/>
  <c r="H64" i="1"/>
  <c r="I64" i="1"/>
  <c r="F65" i="1"/>
  <c r="G65" i="1"/>
  <c r="H65" i="1"/>
  <c r="I65" i="1"/>
  <c r="F66" i="1"/>
  <c r="G66" i="1"/>
  <c r="H66" i="1"/>
  <c r="I66" i="1"/>
  <c r="F67" i="1"/>
  <c r="G67" i="1"/>
  <c r="H67" i="1"/>
  <c r="I67" i="1"/>
  <c r="F68" i="1"/>
  <c r="G68" i="1"/>
  <c r="H68" i="1"/>
  <c r="I68" i="1"/>
  <c r="F69" i="1"/>
  <c r="G69" i="1"/>
  <c r="H69" i="1"/>
  <c r="I69" i="1"/>
  <c r="F70" i="1"/>
  <c r="G70" i="1"/>
  <c r="H70" i="1"/>
  <c r="I70" i="1"/>
  <c r="F71" i="1"/>
  <c r="G71" i="1"/>
  <c r="H71" i="1"/>
  <c r="I71" i="1"/>
  <c r="F72" i="1"/>
  <c r="G72" i="1"/>
  <c r="H72" i="1"/>
  <c r="I72" i="1"/>
  <c r="F73" i="1"/>
  <c r="G73" i="1"/>
  <c r="H73" i="1"/>
  <c r="I73" i="1"/>
  <c r="F74" i="1"/>
  <c r="G74" i="1"/>
  <c r="H74" i="1"/>
  <c r="I74" i="1"/>
  <c r="F75" i="1"/>
  <c r="G75" i="1"/>
  <c r="H75" i="1"/>
  <c r="I75" i="1"/>
  <c r="F76" i="1"/>
  <c r="G76" i="1"/>
  <c r="H76" i="1"/>
  <c r="I76" i="1"/>
  <c r="F77" i="1"/>
  <c r="G77" i="1"/>
  <c r="H77" i="1"/>
  <c r="I77" i="1"/>
  <c r="F78" i="1"/>
  <c r="G78" i="1"/>
  <c r="H78" i="1"/>
  <c r="I78" i="1"/>
  <c r="F79" i="1"/>
  <c r="G79" i="1"/>
  <c r="H79" i="1"/>
  <c r="I79" i="1"/>
  <c r="F80" i="1"/>
  <c r="G80" i="1"/>
  <c r="H80" i="1"/>
  <c r="I80" i="1"/>
  <c r="F81" i="1"/>
  <c r="G81" i="1"/>
  <c r="H81" i="1"/>
  <c r="I81" i="1"/>
  <c r="F82" i="1"/>
  <c r="G82" i="1"/>
  <c r="H82" i="1"/>
  <c r="I82" i="1"/>
  <c r="F83" i="1"/>
  <c r="G83" i="1"/>
  <c r="H83" i="1"/>
  <c r="I83" i="1"/>
  <c r="F84" i="1"/>
  <c r="G84" i="1"/>
  <c r="H84" i="1"/>
  <c r="I84" i="1"/>
  <c r="F85" i="1"/>
  <c r="G85" i="1"/>
  <c r="H85" i="1"/>
  <c r="I85" i="1"/>
  <c r="F86" i="1"/>
  <c r="G86" i="1"/>
  <c r="H86" i="1"/>
  <c r="I86" i="1"/>
  <c r="F87" i="1"/>
  <c r="G87" i="1"/>
  <c r="H87" i="1"/>
  <c r="I87" i="1"/>
  <c r="F88" i="1"/>
  <c r="G88" i="1"/>
  <c r="H88" i="1"/>
  <c r="I88" i="1"/>
  <c r="F89" i="1"/>
  <c r="G89" i="1"/>
  <c r="H89" i="1"/>
  <c r="I89" i="1"/>
  <c r="F90" i="1"/>
  <c r="G90" i="1"/>
  <c r="H90" i="1"/>
  <c r="I90" i="1"/>
  <c r="F91" i="1"/>
  <c r="G91" i="1"/>
  <c r="H91" i="1"/>
  <c r="I91" i="1"/>
  <c r="G36" i="1"/>
  <c r="F36" i="1"/>
  <c r="I36" i="1"/>
  <c r="H36" i="1"/>
  <c r="C93" i="1"/>
  <c r="D93" i="1"/>
  <c r="E93" i="1"/>
  <c r="J93" i="1"/>
  <c r="K93" i="1"/>
  <c r="L93" i="1"/>
  <c r="Q93" i="1"/>
  <c r="R93" i="1"/>
  <c r="S93" i="1"/>
  <c r="X93" i="1"/>
  <c r="Y93" i="1"/>
  <c r="Z93" i="1"/>
  <c r="C94" i="1"/>
  <c r="D95" i="1"/>
  <c r="D12" i="2"/>
  <c r="D13" i="2"/>
  <c r="D14" i="2"/>
  <c r="D15" i="2"/>
  <c r="D16" i="2"/>
  <c r="D17" i="2"/>
  <c r="D18" i="2"/>
  <c r="D19" i="2"/>
  <c r="D21" i="2"/>
  <c r="E95" i="1"/>
  <c r="E12" i="2"/>
  <c r="E13" i="2"/>
  <c r="E14" i="2"/>
  <c r="E15" i="2"/>
  <c r="E16" i="2"/>
  <c r="E17" i="2"/>
  <c r="E18" i="2"/>
  <c r="E19" i="2"/>
  <c r="E21" i="2"/>
  <c r="J95" i="1"/>
  <c r="G12" i="2"/>
  <c r="G13" i="2"/>
  <c r="G14" i="2"/>
  <c r="G15" i="2"/>
  <c r="G16" i="2"/>
  <c r="G17" i="2"/>
  <c r="G18" i="2"/>
  <c r="G19" i="2"/>
  <c r="G21" i="2"/>
  <c r="K95" i="1"/>
  <c r="H12" i="2"/>
  <c r="H13" i="2"/>
  <c r="H14" i="2"/>
  <c r="H15" i="2"/>
  <c r="H16" i="2"/>
  <c r="H17" i="2"/>
  <c r="H18" i="2"/>
  <c r="H19" i="2"/>
  <c r="H21" i="2"/>
  <c r="L95" i="1"/>
  <c r="I12" i="2"/>
  <c r="I13" i="2"/>
  <c r="I14" i="2"/>
  <c r="I15" i="2"/>
  <c r="I16" i="2"/>
  <c r="I17" i="2"/>
  <c r="I18" i="2"/>
  <c r="I19" i="2"/>
  <c r="I21" i="2"/>
  <c r="Q95" i="1"/>
  <c r="K12" i="2"/>
  <c r="K13" i="2"/>
  <c r="K14" i="2"/>
  <c r="K15" i="2"/>
  <c r="K16" i="2"/>
  <c r="K17" i="2"/>
  <c r="K18" i="2"/>
  <c r="K19" i="2"/>
  <c r="K21" i="2"/>
  <c r="R95" i="1"/>
  <c r="L12" i="2"/>
  <c r="L13" i="2"/>
  <c r="L14" i="2"/>
  <c r="L15" i="2"/>
  <c r="L16" i="2"/>
  <c r="L17" i="2"/>
  <c r="L18" i="2"/>
  <c r="L19" i="2"/>
  <c r="L21" i="2"/>
  <c r="S95" i="1"/>
  <c r="M12" i="2"/>
  <c r="M13" i="2"/>
  <c r="M14" i="2"/>
  <c r="M15" i="2"/>
  <c r="M16" i="2"/>
  <c r="M17" i="2"/>
  <c r="M18" i="2"/>
  <c r="M19" i="2"/>
  <c r="M21" i="2"/>
  <c r="X95" i="1"/>
  <c r="O12" i="2"/>
  <c r="O13" i="2"/>
  <c r="O14" i="2"/>
  <c r="O15" i="2"/>
  <c r="O16" i="2"/>
  <c r="O17" i="2"/>
  <c r="O18" i="2"/>
  <c r="O19" i="2"/>
  <c r="O21" i="2"/>
  <c r="Y95" i="1"/>
  <c r="P12" i="2"/>
  <c r="P13" i="2"/>
  <c r="P14" i="2"/>
  <c r="P15" i="2"/>
  <c r="P16" i="2"/>
  <c r="P17" i="2"/>
  <c r="P18" i="2"/>
  <c r="P19" i="2"/>
  <c r="P21" i="2"/>
  <c r="Z95" i="1"/>
  <c r="Q12" i="2"/>
  <c r="Q13" i="2"/>
  <c r="Q14" i="2"/>
  <c r="Q15" i="2"/>
  <c r="Q16" i="2"/>
  <c r="Q17" i="2"/>
  <c r="Q18" i="2"/>
  <c r="Q19" i="2"/>
  <c r="Q21" i="2"/>
  <c r="C95" i="1"/>
  <c r="C12" i="2"/>
  <c r="C13" i="2"/>
  <c r="C14" i="2"/>
  <c r="C15" i="2"/>
  <c r="C16" i="2"/>
  <c r="C17" i="2"/>
  <c r="C18" i="2"/>
  <c r="C19" i="2"/>
  <c r="C21" i="2"/>
  <c r="D24" i="2"/>
  <c r="E24" i="2"/>
  <c r="G24" i="2"/>
  <c r="H24" i="2"/>
  <c r="I24" i="2"/>
  <c r="K24" i="2"/>
  <c r="L24" i="2"/>
  <c r="M24" i="2"/>
  <c r="O24" i="2"/>
  <c r="P24" i="2"/>
  <c r="Q24" i="2"/>
  <c r="D25" i="2"/>
  <c r="E25" i="2"/>
  <c r="G25" i="2"/>
  <c r="H25" i="2"/>
  <c r="I25" i="2"/>
  <c r="K25" i="2"/>
  <c r="L25" i="2"/>
  <c r="M25" i="2"/>
  <c r="O25" i="2"/>
  <c r="P25" i="2"/>
  <c r="Q25" i="2"/>
  <c r="D26" i="2"/>
  <c r="E26" i="2"/>
  <c r="G26" i="2"/>
  <c r="H26" i="2"/>
  <c r="I26" i="2"/>
  <c r="K26" i="2"/>
  <c r="L26" i="2"/>
  <c r="M26" i="2"/>
  <c r="O26" i="2"/>
  <c r="P26" i="2"/>
  <c r="Q26" i="2"/>
  <c r="D27" i="2"/>
  <c r="E27" i="2"/>
  <c r="G27" i="2"/>
  <c r="H27" i="2"/>
  <c r="I27" i="2"/>
  <c r="K27" i="2"/>
  <c r="L27" i="2"/>
  <c r="M27" i="2"/>
  <c r="O27" i="2"/>
  <c r="P27" i="2"/>
  <c r="Q27" i="2"/>
  <c r="D28" i="2"/>
  <c r="E28" i="2"/>
  <c r="G28" i="2"/>
  <c r="H28" i="2"/>
  <c r="I28" i="2"/>
  <c r="K28" i="2"/>
  <c r="L28" i="2"/>
  <c r="M28" i="2"/>
  <c r="O28" i="2"/>
  <c r="P28" i="2"/>
  <c r="Q28" i="2"/>
  <c r="D29" i="2"/>
  <c r="E29" i="2"/>
  <c r="G29" i="2"/>
  <c r="H29" i="2"/>
  <c r="I29" i="2"/>
  <c r="K29" i="2"/>
  <c r="L29" i="2"/>
  <c r="M29" i="2"/>
  <c r="O29" i="2"/>
  <c r="P29" i="2"/>
  <c r="Q29" i="2"/>
  <c r="D30" i="2"/>
  <c r="E30" i="2"/>
  <c r="G30" i="2"/>
  <c r="H30" i="2"/>
  <c r="I30" i="2"/>
  <c r="K30" i="2"/>
  <c r="L30" i="2"/>
  <c r="M30" i="2"/>
  <c r="O30" i="2"/>
  <c r="P30" i="2"/>
  <c r="Q30" i="2"/>
  <c r="D31" i="2"/>
  <c r="E31" i="2"/>
  <c r="G31" i="2"/>
  <c r="H31" i="2"/>
  <c r="I31" i="2"/>
  <c r="K31" i="2"/>
  <c r="L31" i="2"/>
  <c r="M31" i="2"/>
  <c r="O31" i="2"/>
  <c r="P31" i="2"/>
  <c r="Q31" i="2"/>
  <c r="D32" i="2"/>
  <c r="E32" i="2"/>
  <c r="G32" i="2"/>
  <c r="H32" i="2"/>
  <c r="I32" i="2"/>
  <c r="K32" i="2"/>
  <c r="L32" i="2"/>
  <c r="M32" i="2"/>
  <c r="O32" i="2"/>
  <c r="P32" i="2"/>
  <c r="Q32" i="2"/>
  <c r="D33" i="2"/>
  <c r="E33" i="2"/>
  <c r="G33" i="2"/>
  <c r="H33" i="2"/>
  <c r="I33" i="2"/>
  <c r="K33" i="2"/>
  <c r="L33" i="2"/>
  <c r="M33" i="2"/>
  <c r="O33" i="2"/>
  <c r="P33" i="2"/>
  <c r="Q33" i="2"/>
  <c r="D34" i="2"/>
  <c r="E34" i="2"/>
  <c r="G34" i="2"/>
  <c r="H34" i="2"/>
  <c r="I34" i="2"/>
  <c r="K34" i="2"/>
  <c r="L34" i="2"/>
  <c r="M34" i="2"/>
  <c r="O34" i="2"/>
  <c r="P34" i="2"/>
  <c r="Q34" i="2"/>
  <c r="D35" i="2"/>
  <c r="E35" i="2"/>
  <c r="G35" i="2"/>
  <c r="H35" i="2"/>
  <c r="I35" i="2"/>
  <c r="K35" i="2"/>
  <c r="L35" i="2"/>
  <c r="M35" i="2"/>
  <c r="O35" i="2"/>
  <c r="P35" i="2"/>
  <c r="Q35" i="2"/>
  <c r="D36" i="2"/>
  <c r="E36" i="2"/>
  <c r="G36" i="2"/>
  <c r="H36" i="2"/>
  <c r="I36" i="2"/>
  <c r="K36" i="2"/>
  <c r="L36" i="2"/>
  <c r="M36" i="2"/>
  <c r="O36" i="2"/>
  <c r="P36" i="2"/>
  <c r="Q36" i="2"/>
  <c r="D37" i="2"/>
  <c r="E37" i="2"/>
  <c r="G37" i="2"/>
  <c r="H37" i="2"/>
  <c r="I37" i="2"/>
  <c r="K37" i="2"/>
  <c r="L37" i="2"/>
  <c r="M37" i="2"/>
  <c r="O37" i="2"/>
  <c r="P37" i="2"/>
  <c r="Q37" i="2"/>
  <c r="D38" i="2"/>
  <c r="E38" i="2"/>
  <c r="G38" i="2"/>
  <c r="H38" i="2"/>
  <c r="I38" i="2"/>
  <c r="K38" i="2"/>
  <c r="L38" i="2"/>
  <c r="M38" i="2"/>
  <c r="O38" i="2"/>
  <c r="P38" i="2"/>
  <c r="Q38" i="2"/>
  <c r="D39" i="2"/>
  <c r="E39" i="2"/>
  <c r="G39" i="2"/>
  <c r="H39" i="2"/>
  <c r="I39" i="2"/>
  <c r="K39" i="2"/>
  <c r="L39" i="2"/>
  <c r="M39" i="2"/>
  <c r="O39" i="2"/>
  <c r="P39" i="2"/>
  <c r="Q39" i="2"/>
  <c r="D40" i="2"/>
  <c r="E40" i="2"/>
  <c r="G40" i="2"/>
  <c r="H40" i="2"/>
  <c r="I40" i="2"/>
  <c r="K40" i="2"/>
  <c r="L40" i="2"/>
  <c r="M40" i="2"/>
  <c r="O40" i="2"/>
  <c r="P40" i="2"/>
  <c r="Q40" i="2"/>
  <c r="D41" i="2"/>
  <c r="E41" i="2"/>
  <c r="G41" i="2"/>
  <c r="H41" i="2"/>
  <c r="I41" i="2"/>
  <c r="K41" i="2"/>
  <c r="L41" i="2"/>
  <c r="M41" i="2"/>
  <c r="O41" i="2"/>
  <c r="P41" i="2"/>
  <c r="Q41" i="2"/>
  <c r="D42" i="2"/>
  <c r="E42" i="2"/>
  <c r="G42" i="2"/>
  <c r="H42" i="2"/>
  <c r="I42" i="2"/>
  <c r="K42" i="2"/>
  <c r="L42" i="2"/>
  <c r="M42" i="2"/>
  <c r="O42" i="2"/>
  <c r="P42" i="2"/>
  <c r="Q42" i="2"/>
  <c r="D43" i="2"/>
  <c r="E43" i="2"/>
  <c r="G43" i="2"/>
  <c r="H43" i="2"/>
  <c r="I43" i="2"/>
  <c r="K43" i="2"/>
  <c r="L43" i="2"/>
  <c r="M43" i="2"/>
  <c r="O43" i="2"/>
  <c r="P43" i="2"/>
  <c r="Q43" i="2"/>
  <c r="D44" i="2"/>
  <c r="E44" i="2"/>
  <c r="G44" i="2"/>
  <c r="H44" i="2"/>
  <c r="I44" i="2"/>
  <c r="K44" i="2"/>
  <c r="L44" i="2"/>
  <c r="M44" i="2"/>
  <c r="O44" i="2"/>
  <c r="P44" i="2"/>
  <c r="Q44" i="2"/>
  <c r="D45" i="2"/>
  <c r="E45" i="2"/>
  <c r="G45" i="2"/>
  <c r="H45" i="2"/>
  <c r="I45" i="2"/>
  <c r="K45" i="2"/>
  <c r="L45" i="2"/>
  <c r="M45" i="2"/>
  <c r="O45" i="2"/>
  <c r="P45" i="2"/>
  <c r="Q45" i="2"/>
  <c r="D46" i="2"/>
  <c r="E46" i="2"/>
  <c r="G46" i="2"/>
  <c r="H46" i="2"/>
  <c r="I46" i="2"/>
  <c r="K46" i="2"/>
  <c r="L46" i="2"/>
  <c r="M46" i="2"/>
  <c r="O46" i="2"/>
  <c r="P46" i="2"/>
  <c r="Q46" i="2"/>
  <c r="D47" i="2"/>
  <c r="E47" i="2"/>
  <c r="G47" i="2"/>
  <c r="H47" i="2"/>
  <c r="I47" i="2"/>
  <c r="K47" i="2"/>
  <c r="L47" i="2"/>
  <c r="M47" i="2"/>
  <c r="O47" i="2"/>
  <c r="P47" i="2"/>
  <c r="Q47" i="2"/>
  <c r="D48" i="2"/>
  <c r="E48" i="2"/>
  <c r="G48" i="2"/>
  <c r="H48" i="2"/>
  <c r="I48" i="2"/>
  <c r="K48" i="2"/>
  <c r="L48" i="2"/>
  <c r="M48" i="2"/>
  <c r="O48" i="2"/>
  <c r="P48" i="2"/>
  <c r="Q48" i="2"/>
  <c r="D49" i="2"/>
  <c r="E49" i="2"/>
  <c r="G49" i="2"/>
  <c r="H49" i="2"/>
  <c r="I49" i="2"/>
  <c r="K49" i="2"/>
  <c r="L49" i="2"/>
  <c r="M49" i="2"/>
  <c r="O49" i="2"/>
  <c r="P49" i="2"/>
  <c r="Q49" i="2"/>
  <c r="D50" i="2"/>
  <c r="E50" i="2"/>
  <c r="G50" i="2"/>
  <c r="H50" i="2"/>
  <c r="I50" i="2"/>
  <c r="K50" i="2"/>
  <c r="L50" i="2"/>
  <c r="M50" i="2"/>
  <c r="O50" i="2"/>
  <c r="P50" i="2"/>
  <c r="Q50" i="2"/>
  <c r="D51" i="2"/>
  <c r="E51" i="2"/>
  <c r="G51" i="2"/>
  <c r="H51" i="2"/>
  <c r="I51" i="2"/>
  <c r="K51" i="2"/>
  <c r="L51" i="2"/>
  <c r="M51" i="2"/>
  <c r="O51" i="2"/>
  <c r="P51" i="2"/>
  <c r="Q51" i="2"/>
  <c r="D52" i="2"/>
  <c r="E52" i="2"/>
  <c r="G52" i="2"/>
  <c r="H52" i="2"/>
  <c r="I52" i="2"/>
  <c r="K52" i="2"/>
  <c r="L52" i="2"/>
  <c r="M52" i="2"/>
  <c r="O52" i="2"/>
  <c r="P52" i="2"/>
  <c r="Q52" i="2"/>
  <c r="D53" i="2"/>
  <c r="E53" i="2"/>
  <c r="G53" i="2"/>
  <c r="H53" i="2"/>
  <c r="I53" i="2"/>
  <c r="K53" i="2"/>
  <c r="L53" i="2"/>
  <c r="M53" i="2"/>
  <c r="O53" i="2"/>
  <c r="P53" i="2"/>
  <c r="Q53" i="2"/>
  <c r="D54" i="2"/>
  <c r="E54" i="2"/>
  <c r="G54" i="2"/>
  <c r="H54" i="2"/>
  <c r="I54" i="2"/>
  <c r="K54" i="2"/>
  <c r="L54" i="2"/>
  <c r="M54" i="2"/>
  <c r="O54" i="2"/>
  <c r="P54" i="2"/>
  <c r="Q54" i="2"/>
  <c r="D55" i="2"/>
  <c r="E55" i="2"/>
  <c r="G55" i="2"/>
  <c r="H55" i="2"/>
  <c r="I55" i="2"/>
  <c r="K55" i="2"/>
  <c r="L55" i="2"/>
  <c r="M55" i="2"/>
  <c r="O55" i="2"/>
  <c r="P55" i="2"/>
  <c r="Q55" i="2"/>
  <c r="D56" i="2"/>
  <c r="E56" i="2"/>
  <c r="G56" i="2"/>
  <c r="H56" i="2"/>
  <c r="I56" i="2"/>
  <c r="K56" i="2"/>
  <c r="L56" i="2"/>
  <c r="M56" i="2"/>
  <c r="O56" i="2"/>
  <c r="P56" i="2"/>
  <c r="Q56" i="2"/>
  <c r="D57" i="2"/>
  <c r="E57" i="2"/>
  <c r="G57" i="2"/>
  <c r="H57" i="2"/>
  <c r="I57" i="2"/>
  <c r="K57" i="2"/>
  <c r="L57" i="2"/>
  <c r="M57" i="2"/>
  <c r="O57" i="2"/>
  <c r="P57" i="2"/>
  <c r="Q57" i="2"/>
  <c r="D58" i="2"/>
  <c r="E58" i="2"/>
  <c r="G58" i="2"/>
  <c r="H58" i="2"/>
  <c r="I58" i="2"/>
  <c r="K58" i="2"/>
  <c r="L58" i="2"/>
  <c r="M58" i="2"/>
  <c r="O58" i="2"/>
  <c r="P58" i="2"/>
  <c r="Q58" i="2"/>
  <c r="D59" i="2"/>
  <c r="E59" i="2"/>
  <c r="G59" i="2"/>
  <c r="H59" i="2"/>
  <c r="I59" i="2"/>
  <c r="K59" i="2"/>
  <c r="L59" i="2"/>
  <c r="M59" i="2"/>
  <c r="O59" i="2"/>
  <c r="P59" i="2"/>
  <c r="Q59" i="2"/>
  <c r="D60" i="2"/>
  <c r="E60" i="2"/>
  <c r="G60" i="2"/>
  <c r="H60" i="2"/>
  <c r="I60" i="2"/>
  <c r="K60" i="2"/>
  <c r="L60" i="2"/>
  <c r="M60" i="2"/>
  <c r="O60" i="2"/>
  <c r="P60" i="2"/>
  <c r="Q60" i="2"/>
  <c r="D61" i="2"/>
  <c r="E61" i="2"/>
  <c r="G61" i="2"/>
  <c r="H61" i="2"/>
  <c r="I61" i="2"/>
  <c r="K61" i="2"/>
  <c r="L61" i="2"/>
  <c r="M61" i="2"/>
  <c r="O61" i="2"/>
  <c r="P61" i="2"/>
  <c r="Q61" i="2"/>
  <c r="D62" i="2"/>
  <c r="E62" i="2"/>
  <c r="G62" i="2"/>
  <c r="H62" i="2"/>
  <c r="I62" i="2"/>
  <c r="K62" i="2"/>
  <c r="L62" i="2"/>
  <c r="M62" i="2"/>
  <c r="O62" i="2"/>
  <c r="P62" i="2"/>
  <c r="Q62" i="2"/>
  <c r="D63" i="2"/>
  <c r="E63" i="2"/>
  <c r="G63" i="2"/>
  <c r="H63" i="2"/>
  <c r="I63" i="2"/>
  <c r="K63" i="2"/>
  <c r="L63" i="2"/>
  <c r="M63" i="2"/>
  <c r="O63" i="2"/>
  <c r="P63" i="2"/>
  <c r="Q63" i="2"/>
  <c r="D64" i="2"/>
  <c r="E64" i="2"/>
  <c r="G64" i="2"/>
  <c r="H64" i="2"/>
  <c r="I64" i="2"/>
  <c r="K64" i="2"/>
  <c r="L64" i="2"/>
  <c r="M64" i="2"/>
  <c r="O64" i="2"/>
  <c r="P64" i="2"/>
  <c r="Q64" i="2"/>
  <c r="D65" i="2"/>
  <c r="E65" i="2"/>
  <c r="G65" i="2"/>
  <c r="H65" i="2"/>
  <c r="I65" i="2"/>
  <c r="K65" i="2"/>
  <c r="L65" i="2"/>
  <c r="M65" i="2"/>
  <c r="O65" i="2"/>
  <c r="P65" i="2"/>
  <c r="Q65" i="2"/>
  <c r="D66" i="2"/>
  <c r="E66" i="2"/>
  <c r="G66" i="2"/>
  <c r="H66" i="2"/>
  <c r="I66" i="2"/>
  <c r="K66" i="2"/>
  <c r="L66" i="2"/>
  <c r="M66" i="2"/>
  <c r="O66" i="2"/>
  <c r="P66" i="2"/>
  <c r="Q66" i="2"/>
  <c r="D67" i="2"/>
  <c r="E67" i="2"/>
  <c r="G67" i="2"/>
  <c r="H67" i="2"/>
  <c r="I67" i="2"/>
  <c r="K67" i="2"/>
  <c r="L67" i="2"/>
  <c r="M67" i="2"/>
  <c r="O67" i="2"/>
  <c r="P67" i="2"/>
  <c r="Q67" i="2"/>
  <c r="D68" i="2"/>
  <c r="E68" i="2"/>
  <c r="G68" i="2"/>
  <c r="H68" i="2"/>
  <c r="I68" i="2"/>
  <c r="K68" i="2"/>
  <c r="L68" i="2"/>
  <c r="M68" i="2"/>
  <c r="O68" i="2"/>
  <c r="P68" i="2"/>
  <c r="Q68" i="2"/>
  <c r="D69" i="2"/>
  <c r="E69" i="2"/>
  <c r="G69" i="2"/>
  <c r="H69" i="2"/>
  <c r="I69" i="2"/>
  <c r="K69" i="2"/>
  <c r="L69" i="2"/>
  <c r="M69" i="2"/>
  <c r="O69" i="2"/>
  <c r="P69" i="2"/>
  <c r="Q69" i="2"/>
  <c r="D70" i="2"/>
  <c r="E70" i="2"/>
  <c r="G70" i="2"/>
  <c r="H70" i="2"/>
  <c r="I70" i="2"/>
  <c r="K70" i="2"/>
  <c r="L70" i="2"/>
  <c r="M70" i="2"/>
  <c r="O70" i="2"/>
  <c r="P70" i="2"/>
  <c r="Q70" i="2"/>
  <c r="D71" i="2"/>
  <c r="E71" i="2"/>
  <c r="G71" i="2"/>
  <c r="H71" i="2"/>
  <c r="I71" i="2"/>
  <c r="K71" i="2"/>
  <c r="L71" i="2"/>
  <c r="M71" i="2"/>
  <c r="O71" i="2"/>
  <c r="P71" i="2"/>
  <c r="Q71" i="2"/>
  <c r="D72" i="2"/>
  <c r="E72" i="2"/>
  <c r="G72" i="2"/>
  <c r="H72" i="2"/>
  <c r="I72" i="2"/>
  <c r="K72" i="2"/>
  <c r="L72" i="2"/>
  <c r="M72" i="2"/>
  <c r="O72" i="2"/>
  <c r="P72" i="2"/>
  <c r="Q72" i="2"/>
  <c r="D73" i="2"/>
  <c r="E73" i="2"/>
  <c r="G73" i="2"/>
  <c r="H73" i="2"/>
  <c r="I73" i="2"/>
  <c r="K73" i="2"/>
  <c r="L73" i="2"/>
  <c r="M73" i="2"/>
  <c r="O73" i="2"/>
  <c r="P73" i="2"/>
  <c r="Q73" i="2"/>
  <c r="D74" i="2"/>
  <c r="E74" i="2"/>
  <c r="G74" i="2"/>
  <c r="H74" i="2"/>
  <c r="I74" i="2"/>
  <c r="K74" i="2"/>
  <c r="L74" i="2"/>
  <c r="M74" i="2"/>
  <c r="O74" i="2"/>
  <c r="P74" i="2"/>
  <c r="Q74" i="2"/>
  <c r="D75" i="2"/>
  <c r="E75" i="2"/>
  <c r="G75" i="2"/>
  <c r="H75" i="2"/>
  <c r="I75" i="2"/>
  <c r="K75" i="2"/>
  <c r="L75" i="2"/>
  <c r="M75" i="2"/>
  <c r="O75" i="2"/>
  <c r="P75" i="2"/>
  <c r="Q75" i="2"/>
  <c r="D76" i="2"/>
  <c r="E76" i="2"/>
  <c r="G76" i="2"/>
  <c r="H76" i="2"/>
  <c r="I76" i="2"/>
  <c r="K76" i="2"/>
  <c r="L76" i="2"/>
  <c r="M76" i="2"/>
  <c r="O76" i="2"/>
  <c r="P76" i="2"/>
  <c r="Q76" i="2"/>
  <c r="D77" i="2"/>
  <c r="E77" i="2"/>
  <c r="G77" i="2"/>
  <c r="H77" i="2"/>
  <c r="I77" i="2"/>
  <c r="K77" i="2"/>
  <c r="L77" i="2"/>
  <c r="M77" i="2"/>
  <c r="O77" i="2"/>
  <c r="P77" i="2"/>
  <c r="Q77" i="2"/>
  <c r="D78" i="2"/>
  <c r="E78" i="2"/>
  <c r="G78" i="2"/>
  <c r="H78" i="2"/>
  <c r="I78" i="2"/>
  <c r="K78" i="2"/>
  <c r="L78" i="2"/>
  <c r="M78" i="2"/>
  <c r="O78" i="2"/>
  <c r="P78" i="2"/>
  <c r="Q78" i="2"/>
  <c r="D79" i="2"/>
  <c r="E79" i="2"/>
  <c r="G79" i="2"/>
  <c r="H79" i="2"/>
  <c r="I79" i="2"/>
  <c r="K79" i="2"/>
  <c r="L79" i="2"/>
  <c r="M79" i="2"/>
  <c r="O79" i="2"/>
  <c r="P79" i="2"/>
  <c r="Q79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24" i="2"/>
  <c r="G5" i="2"/>
  <c r="H5" i="2"/>
  <c r="I5" i="2"/>
  <c r="K5" i="2"/>
  <c r="L5" i="2"/>
  <c r="M5" i="2"/>
  <c r="O5" i="2"/>
  <c r="P5" i="2"/>
  <c r="Q5" i="2"/>
  <c r="G6" i="2"/>
  <c r="H6" i="2"/>
  <c r="I6" i="2"/>
  <c r="K6" i="2"/>
  <c r="L6" i="2"/>
  <c r="M6" i="2"/>
  <c r="O6" i="2"/>
  <c r="P6" i="2"/>
  <c r="Q6" i="2"/>
  <c r="G7" i="2"/>
  <c r="H7" i="2"/>
  <c r="I7" i="2"/>
  <c r="K7" i="2"/>
  <c r="L7" i="2"/>
  <c r="M7" i="2"/>
  <c r="O7" i="2"/>
  <c r="P7" i="2"/>
  <c r="Q7" i="2"/>
  <c r="G8" i="2"/>
  <c r="H8" i="2"/>
  <c r="I8" i="2"/>
  <c r="K8" i="2"/>
  <c r="L8" i="2"/>
  <c r="M8" i="2"/>
  <c r="O8" i="2"/>
  <c r="P8" i="2"/>
  <c r="Q8" i="2"/>
  <c r="G9" i="2"/>
  <c r="H9" i="2"/>
  <c r="I9" i="2"/>
  <c r="K9" i="2"/>
  <c r="L9" i="2"/>
  <c r="M9" i="2"/>
  <c r="O9" i="2"/>
  <c r="P9" i="2"/>
  <c r="Q9" i="2"/>
  <c r="G10" i="2"/>
  <c r="H10" i="2"/>
  <c r="I10" i="2"/>
  <c r="K10" i="2"/>
  <c r="L10" i="2"/>
  <c r="M10" i="2"/>
  <c r="O10" i="2"/>
  <c r="P10" i="2"/>
  <c r="Q10" i="2"/>
  <c r="D5" i="2"/>
  <c r="E5" i="2"/>
  <c r="D6" i="2"/>
  <c r="E6" i="2"/>
  <c r="D7" i="2"/>
  <c r="E7" i="2"/>
  <c r="D8" i="2"/>
  <c r="E8" i="2"/>
  <c r="D9" i="2"/>
  <c r="E9" i="2"/>
  <c r="D10" i="2"/>
  <c r="E10" i="2"/>
  <c r="C6" i="2"/>
  <c r="C7" i="2"/>
  <c r="C8" i="2"/>
  <c r="C9" i="2"/>
  <c r="C10" i="2"/>
  <c r="C5" i="2"/>
</calcChain>
</file>

<file path=xl/sharedStrings.xml><?xml version="1.0" encoding="utf-8"?>
<sst xmlns="http://schemas.openxmlformats.org/spreadsheetml/2006/main" count="407" uniqueCount="183">
  <si>
    <t>SampleID</t>
  </si>
  <si>
    <t>Owner</t>
  </si>
  <si>
    <t>RLH</t>
  </si>
  <si>
    <t>Date</t>
  </si>
  <si>
    <t>CartridgeDate</t>
  </si>
  <si>
    <t>CartridgeID</t>
  </si>
  <si>
    <t>Oyster 3-20-12</t>
  </si>
  <si>
    <t>GeneRLF</t>
  </si>
  <si>
    <t>OysterM2_C975_INT</t>
  </si>
  <si>
    <t>LaneID</t>
  </si>
  <si>
    <t>FovCount</t>
  </si>
  <si>
    <t>Registered</t>
  </si>
  <si>
    <t>FovScanned</t>
  </si>
  <si>
    <t>PctReg</t>
  </si>
  <si>
    <t>StagePos</t>
  </si>
  <si>
    <t>Scanner</t>
  </si>
  <si>
    <t>KB0006</t>
  </si>
  <si>
    <t>SpotDensity</t>
  </si>
  <si>
    <t>RBGBGB</t>
  </si>
  <si>
    <t>AJ512213_743</t>
  </si>
  <si>
    <t>BGBRBR</t>
  </si>
  <si>
    <t>AJ543432_200</t>
  </si>
  <si>
    <t>BGBRGB</t>
  </si>
  <si>
    <t>AJ543432_4598</t>
  </si>
  <si>
    <t>BRYRBY</t>
  </si>
  <si>
    <t>AJ543432_5207</t>
  </si>
  <si>
    <t>YGYRYG</t>
  </si>
  <si>
    <t>AJ565452_p_cg_6_55</t>
  </si>
  <si>
    <t>GYGBYR</t>
  </si>
  <si>
    <t>AJ565748_p_cg_6_56</t>
  </si>
  <si>
    <t>RBYGRY</t>
  </si>
  <si>
    <t>AJ971240_p_cg_6_616</t>
  </si>
  <si>
    <t>GBRYGB</t>
  </si>
  <si>
    <t>AM853797_p_cg_6_463</t>
  </si>
  <si>
    <t>YBRGYR</t>
  </si>
  <si>
    <t>AM855415_p_cg_6_704</t>
  </si>
  <si>
    <t>RYRBRB</t>
  </si>
  <si>
    <t>AM856127_p_cg_6_589</t>
  </si>
  <si>
    <t>RYBRYR</t>
  </si>
  <si>
    <t>AM857854_p_cg_6_74</t>
  </si>
  <si>
    <t>RYGRYB</t>
  </si>
  <si>
    <t>AM859411_p_cg_6_74</t>
  </si>
  <si>
    <t>GRYBYG</t>
  </si>
  <si>
    <t>AM862998_p_cg_6_207</t>
  </si>
  <si>
    <t>YBYRGY</t>
  </si>
  <si>
    <t>AM864646_p_cg_6_192</t>
  </si>
  <si>
    <t>RGBYRB</t>
  </si>
  <si>
    <t>AM866665_p_cg_6_214</t>
  </si>
  <si>
    <t>BGBYBY</t>
  </si>
  <si>
    <t>AM905317_5890</t>
  </si>
  <si>
    <t>BYRYGB</t>
  </si>
  <si>
    <t>AM905317_715</t>
  </si>
  <si>
    <t>BGYBYG</t>
  </si>
  <si>
    <t>AY713399_p_cg_6_400</t>
  </si>
  <si>
    <t>YGRBGR</t>
  </si>
  <si>
    <t>BQ426644_p_cg_6_674</t>
  </si>
  <si>
    <t>YRGBYB</t>
  </si>
  <si>
    <t>CU682098_p_cg_6_206</t>
  </si>
  <si>
    <t>BRYRYR</t>
  </si>
  <si>
    <t>CU984433_p_cg_6_533</t>
  </si>
  <si>
    <t>BYGYGR</t>
  </si>
  <si>
    <t>CU986348_p_cg_6_530</t>
  </si>
  <si>
    <t>YRGYRG</t>
  </si>
  <si>
    <t>CU986550_p_cg_6_18</t>
  </si>
  <si>
    <t>YBYBYB</t>
  </si>
  <si>
    <t>CU987656_p_cg_6_190</t>
  </si>
  <si>
    <t>RGRYGB</t>
  </si>
  <si>
    <t>CU987661_p_cg_6_619</t>
  </si>
  <si>
    <t>GRBYBY</t>
  </si>
  <si>
    <t>CU988599_p_cg_6_32</t>
  </si>
  <si>
    <t>RBYGBR</t>
  </si>
  <si>
    <t>CU989939_p_cg_6_133</t>
  </si>
  <si>
    <t>BYBYRB</t>
  </si>
  <si>
    <t>CU991755_p_cg_6_420</t>
  </si>
  <si>
    <t>YBGRBG</t>
  </si>
  <si>
    <t>CU993735_p_cg_6_189</t>
  </si>
  <si>
    <t>RYBRBY</t>
  </si>
  <si>
    <t>EE677744_p_cg_6_69</t>
  </si>
  <si>
    <t>RBRBYG</t>
  </si>
  <si>
    <t>ES789480_p_cg_6_411</t>
  </si>
  <si>
    <t>BGRGBR</t>
  </si>
  <si>
    <t>EU342886_1129</t>
  </si>
  <si>
    <t>BRGBRG</t>
  </si>
  <si>
    <t>EU342886_3306</t>
  </si>
  <si>
    <t>GBGYGR</t>
  </si>
  <si>
    <t>EW777519_206</t>
  </si>
  <si>
    <t>BYBYRY</t>
  </si>
  <si>
    <t>EW777722_272</t>
  </si>
  <si>
    <t>BYRYBR</t>
  </si>
  <si>
    <t>EW778340_662</t>
  </si>
  <si>
    <t>BRBRYB</t>
  </si>
  <si>
    <t>EW778934_p_cg_6_225</t>
  </si>
  <si>
    <t>BGRGBY</t>
  </si>
  <si>
    <t>EW779105_89</t>
  </si>
  <si>
    <t>BRBGRG</t>
  </si>
  <si>
    <t>EW779217_435</t>
  </si>
  <si>
    <t>GRBRGY</t>
  </si>
  <si>
    <t>EW779247_392</t>
  </si>
  <si>
    <t>GYBGBG</t>
  </si>
  <si>
    <t>EW779551_p_cg_6_124</t>
  </si>
  <si>
    <t>GBYBRB</t>
  </si>
  <si>
    <t>EW779551_p_cg_6_551</t>
  </si>
  <si>
    <t>GYRBYG</t>
  </si>
  <si>
    <t>FP000509_p_cg_6_270</t>
  </si>
  <si>
    <t>RGRYGR</t>
  </si>
  <si>
    <t>FP001424_p_cg_6_111</t>
  </si>
  <si>
    <t>YGBGRG</t>
  </si>
  <si>
    <t>FP008556_p_cg_6_5</t>
  </si>
  <si>
    <t>YGRBRY</t>
  </si>
  <si>
    <t>FP091107_p_cg_6_315</t>
  </si>
  <si>
    <t>GBRYGR</t>
  </si>
  <si>
    <t>GU207410_170500</t>
  </si>
  <si>
    <t>GBGYRB</t>
  </si>
  <si>
    <t>GU207411_26930</t>
  </si>
  <si>
    <t>GYBGRY</t>
  </si>
  <si>
    <t>GU207412_40763</t>
  </si>
  <si>
    <t>GYGBGB</t>
  </si>
  <si>
    <t>GU207412_41560</t>
  </si>
  <si>
    <t>GRYBGY</t>
  </si>
  <si>
    <t>GU207412_50441</t>
  </si>
  <si>
    <t>YBGRGY</t>
  </si>
  <si>
    <t>GU207415_8453</t>
  </si>
  <si>
    <t>YBYRGR</t>
  </si>
  <si>
    <t>GU207430_132704</t>
  </si>
  <si>
    <t>YGYRYR</t>
  </si>
  <si>
    <t>GU207456_52397</t>
  </si>
  <si>
    <t>YBRGBG</t>
  </si>
  <si>
    <t>GU207459_125</t>
  </si>
  <si>
    <t>YRYGBR</t>
  </si>
  <si>
    <t>GU324325_133982</t>
  </si>
  <si>
    <t>GRYBRG</t>
  </si>
  <si>
    <t>POS_A(128)</t>
  </si>
  <si>
    <t>YBRGRB</t>
  </si>
  <si>
    <t>POS_B(32)</t>
  </si>
  <si>
    <t>BYBGYB</t>
  </si>
  <si>
    <t>POS_C(8)</t>
  </si>
  <si>
    <t>RGBYGB</t>
  </si>
  <si>
    <t>POS_D(2)</t>
  </si>
  <si>
    <t>YGBGRY</t>
  </si>
  <si>
    <t>POS_E(0.5)</t>
  </si>
  <si>
    <t>GRYRGB</t>
  </si>
  <si>
    <t>POS_F(0.125)</t>
  </si>
  <si>
    <t>GBRYGY</t>
  </si>
  <si>
    <t>NEG_A(0)</t>
  </si>
  <si>
    <t>YRGBYR</t>
  </si>
  <si>
    <t>NEG_B(0)</t>
  </si>
  <si>
    <t>BRYRBR</t>
  </si>
  <si>
    <t>NEG_C(0)</t>
  </si>
  <si>
    <t>BYGBYG</t>
  </si>
  <si>
    <t>NEG_D(0)</t>
  </si>
  <si>
    <t>GBRBYG</t>
  </si>
  <si>
    <t>NEG_E(0)</t>
  </si>
  <si>
    <t>YBRYBR</t>
  </si>
  <si>
    <t>NEG_F(0)</t>
  </si>
  <si>
    <t>RYGYBY</t>
  </si>
  <si>
    <t>NEG_G(0)</t>
  </si>
  <si>
    <t>RYGRGR</t>
  </si>
  <si>
    <t>NEG_H(0)</t>
  </si>
  <si>
    <t>Digest</t>
  </si>
  <si>
    <t>ALUI only</t>
  </si>
  <si>
    <t>ALUI + HPAII</t>
  </si>
  <si>
    <t>ALUI + MSPI</t>
  </si>
  <si>
    <t>P28 Female gonad</t>
  </si>
  <si>
    <t>P10 Male Gonad</t>
  </si>
  <si>
    <t>Larvae 155</t>
  </si>
  <si>
    <t>Larvae 159</t>
  </si>
  <si>
    <r>
      <t>238.5 ng/</t>
    </r>
    <r>
      <rPr>
        <i/>
        <sz val="11"/>
        <color theme="2" tint="-0.749992370372631"/>
        <rFont val="Calibri"/>
        <family val="2"/>
      </rPr>
      <t>µl</t>
    </r>
  </si>
  <si>
    <r>
      <t>1104.7 ng/</t>
    </r>
    <r>
      <rPr>
        <i/>
        <sz val="11"/>
        <color theme="2" tint="-0.749992370372631"/>
        <rFont val="Calibri"/>
        <family val="2"/>
      </rPr>
      <t>µl</t>
    </r>
  </si>
  <si>
    <r>
      <t>476.6 ng/</t>
    </r>
    <r>
      <rPr>
        <i/>
        <sz val="11"/>
        <color theme="2" tint="-0.749992370372631"/>
        <rFont val="Calibri"/>
        <family val="2"/>
      </rPr>
      <t>µl</t>
    </r>
  </si>
  <si>
    <r>
      <t>904.2 ng/</t>
    </r>
    <r>
      <rPr>
        <i/>
        <sz val="11"/>
        <color theme="2" tint="-0.749992370372631"/>
        <rFont val="Calibri"/>
        <family val="2"/>
      </rPr>
      <t>µl</t>
    </r>
  </si>
  <si>
    <t>NanoDrop readings at NanoString:</t>
  </si>
  <si>
    <t>Background (Average + 2STD)*</t>
  </si>
  <si>
    <r>
      <rPr>
        <b/>
        <i/>
        <sz val="11"/>
        <rFont val="Calibri"/>
        <family val="2"/>
        <scheme val="minor"/>
      </rPr>
      <t>*</t>
    </r>
    <r>
      <rPr>
        <i/>
        <sz val="11"/>
        <color rgb="FFC00000"/>
        <rFont val="Calibri"/>
        <family val="2"/>
        <scheme val="minor"/>
      </rPr>
      <t>Any counts below this value are considered background and are dimmed to grey font</t>
    </r>
  </si>
  <si>
    <t>SUM Positive Controls:</t>
  </si>
  <si>
    <t>AVERAGE</t>
  </si>
  <si>
    <t>Normalization Factor:</t>
  </si>
  <si>
    <t>%background</t>
  </si>
  <si>
    <t>P28 F gonad - subtracted</t>
  </si>
  <si>
    <t>% methylation</t>
  </si>
  <si>
    <t>P10 M gonad - subtracted</t>
  </si>
  <si>
    <t>% backgroun</t>
  </si>
  <si>
    <t>Larvae 155 -subtracted</t>
  </si>
  <si>
    <t>Larvae 159 -subtracted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</si>
</sst>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i/>
      <sz val="11"/>
      <color theme="2" tint="-0.749992370372631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 tint="-0.34998626667073579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9">
    <xf numFmtId="0" fontId="0" fillId="0" borderId="0" xfId="0"/>
    <xf numFmtId="0" fontId="16" fillId="0" borderId="0" xfId="0" applyFont="1"/>
    <xf numFmtId="0" fontId="18" fillId="0" borderId="0" xfId="0" applyFont="1"/>
    <xf numFmtId="0" fontId="16" fillId="0" borderId="10" xfId="0" applyFont="1" applyBorder="1"/>
    <xf numFmtId="0" fontId="0" fillId="0" borderId="10" xfId="0" applyBorder="1"/>
    <xf numFmtId="0" fontId="16" fillId="37" borderId="10" xfId="0" applyFont="1" applyFill="1" applyBorder="1" applyAlignment="1">
      <alignment horizontal="center"/>
    </xf>
    <xf numFmtId="0" fontId="16" fillId="38" borderId="10" xfId="0" applyFont="1" applyFill="1" applyBorder="1" applyAlignment="1">
      <alignment horizontal="center"/>
    </xf>
    <xf numFmtId="0" fontId="16" fillId="39" borderId="10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2" fillId="0" borderId="0" xfId="0" applyFont="1"/>
    <xf numFmtId="0" fontId="23" fillId="0" borderId="0" xfId="0" applyFont="1"/>
    <xf numFmtId="2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1" fontId="16" fillId="0" borderId="0" xfId="0" applyNumberFormat="1" applyFont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8" fillId="36" borderId="0" xfId="0" applyFont="1" applyFill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9" fontId="0" fillId="0" borderId="0" xfId="42" applyFont="1" applyAlignment="1">
      <alignment horizontal="center"/>
    </xf>
    <xf numFmtId="9" fontId="0" fillId="0" borderId="10" xfId="42" applyFont="1" applyBorder="1"/>
    <xf numFmtId="0" fontId="27" fillId="0" borderId="0" xfId="0" applyFont="1" applyAlignment="1">
      <alignment horizontal="center"/>
    </xf>
    <xf numFmtId="9" fontId="27" fillId="0" borderId="0" xfId="42" applyFont="1" applyAlignment="1">
      <alignment horizontal="center"/>
    </xf>
    <xf numFmtId="0" fontId="28" fillId="0" borderId="0" xfId="0" applyFont="1" applyAlignment="1">
      <alignment horizontal="center"/>
    </xf>
    <xf numFmtId="9" fontId="28" fillId="0" borderId="0" xfId="0" applyNumberFormat="1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7" fillId="40" borderId="0" xfId="0" applyFont="1" applyFill="1" applyAlignment="1">
      <alignment horizontal="center"/>
    </xf>
    <xf numFmtId="9" fontId="27" fillId="40" borderId="0" xfId="42" applyFont="1" applyFill="1" applyAlignment="1">
      <alignment horizontal="center"/>
    </xf>
    <xf numFmtId="0" fontId="28" fillId="40" borderId="0" xfId="0" applyFont="1" applyFill="1" applyAlignment="1">
      <alignment horizontal="center"/>
    </xf>
    <xf numFmtId="9" fontId="28" fillId="40" borderId="0" xfId="0" applyNumberFormat="1" applyFont="1" applyFill="1" applyAlignment="1">
      <alignment horizontal="center"/>
    </xf>
    <xf numFmtId="0" fontId="0" fillId="40" borderId="0" xfId="0" applyFill="1" applyAlignment="1">
      <alignment horizontal="center"/>
    </xf>
    <xf numFmtId="9" fontId="0" fillId="40" borderId="0" xfId="42" applyFont="1" applyFill="1" applyAlignment="1">
      <alignment horizontal="center"/>
    </xf>
    <xf numFmtId="9" fontId="27" fillId="40" borderId="0" xfId="0" applyNumberFormat="1" applyFont="1" applyFill="1" applyAlignment="1">
      <alignment horizontal="center"/>
    </xf>
    <xf numFmtId="0" fontId="28" fillId="40" borderId="0" xfId="0" applyFont="1" applyFill="1"/>
    <xf numFmtId="9" fontId="28" fillId="40" borderId="0" xfId="42" applyFont="1" applyFill="1" applyAlignment="1">
      <alignment horizontal="center"/>
    </xf>
    <xf numFmtId="9" fontId="29" fillId="40" borderId="0" xfId="0" applyNumberFormat="1" applyFont="1" applyFill="1" applyAlignment="1">
      <alignment horizontal="center"/>
    </xf>
    <xf numFmtId="0" fontId="0" fillId="40" borderId="0" xfId="0" applyFill="1"/>
    <xf numFmtId="9" fontId="29" fillId="40" borderId="0" xfId="42" applyFont="1" applyFill="1" applyAlignment="1">
      <alignment horizontal="center"/>
    </xf>
    <xf numFmtId="9" fontId="16" fillId="40" borderId="0" xfId="42" applyFont="1" applyFill="1" applyAlignment="1">
      <alignment horizontal="center"/>
    </xf>
    <xf numFmtId="9" fontId="28" fillId="0" borderId="0" xfId="42" applyFont="1" applyAlignment="1">
      <alignment horizontal="center"/>
    </xf>
    <xf numFmtId="9" fontId="22" fillId="0" borderId="0" xfId="42" applyFont="1" applyAlignment="1">
      <alignment horizontal="center"/>
    </xf>
  </cellXfs>
  <cellStyles count="6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5"/>
  <sheetViews>
    <sheetView tabSelected="1" topLeftCell="A2" zoomScale="90" zoomScaleNormal="90" zoomScalePageLayoutView="90" workbookViewId="0">
      <pane xSplit="4500" topLeftCell="P1" activePane="topRight"/>
      <selection activeCell="A53" sqref="A53"/>
      <selection pane="topRight" activeCell="V68" sqref="V68"/>
    </sheetView>
  </sheetViews>
  <sheetFormatPr baseColWidth="10" defaultColWidth="8.83203125" defaultRowHeight="14" x14ac:dyDescent="0"/>
  <cols>
    <col min="2" max="2" width="28" customWidth="1"/>
    <col min="3" max="7" width="11.6640625" customWidth="1"/>
    <col min="8" max="8" width="9.6640625" customWidth="1"/>
    <col min="9" max="9" width="12.5" customWidth="1"/>
    <col min="10" max="14" width="11.6640625" customWidth="1"/>
    <col min="15" max="16" width="9.6640625" customWidth="1"/>
    <col min="17" max="21" width="11.6640625" customWidth="1"/>
    <col min="22" max="23" width="9.6640625" customWidth="1"/>
    <col min="24" max="26" width="11.6640625" customWidth="1"/>
  </cols>
  <sheetData>
    <row r="2" spans="1:30" ht="18">
      <c r="A2" s="2" t="s">
        <v>0</v>
      </c>
      <c r="B2" s="2"/>
      <c r="C2" s="21" t="s">
        <v>162</v>
      </c>
      <c r="D2" s="21"/>
      <c r="E2" s="21"/>
      <c r="F2" s="21" t="s">
        <v>177</v>
      </c>
      <c r="G2" s="21"/>
      <c r="H2" s="21"/>
      <c r="I2" s="2"/>
      <c r="J2" s="22" t="s">
        <v>163</v>
      </c>
      <c r="K2" s="22"/>
      <c r="L2" s="22"/>
      <c r="M2" s="22" t="s">
        <v>179</v>
      </c>
      <c r="N2" s="22"/>
      <c r="O2" s="22"/>
      <c r="P2" s="2"/>
      <c r="Q2" s="23" t="s">
        <v>164</v>
      </c>
      <c r="R2" s="23"/>
      <c r="S2" s="23"/>
      <c r="T2" s="23" t="s">
        <v>181</v>
      </c>
      <c r="U2" s="23"/>
      <c r="V2" s="23"/>
      <c r="W2" s="2"/>
      <c r="X2" s="24" t="s">
        <v>165</v>
      </c>
      <c r="Y2" s="24"/>
      <c r="Z2" s="24"/>
      <c r="AA2" s="24" t="s">
        <v>182</v>
      </c>
      <c r="AB2" s="24"/>
      <c r="AC2" s="24"/>
    </row>
    <row r="3" spans="1:30" ht="15" thickBot="1">
      <c r="A3" s="3" t="s">
        <v>158</v>
      </c>
      <c r="B3" s="4"/>
      <c r="C3" s="5" t="s">
        <v>159</v>
      </c>
      <c r="D3" s="6" t="s">
        <v>160</v>
      </c>
      <c r="E3" s="7" t="s">
        <v>161</v>
      </c>
      <c r="F3" s="5" t="s">
        <v>159</v>
      </c>
      <c r="G3" s="6" t="s">
        <v>160</v>
      </c>
      <c r="H3" s="7" t="s">
        <v>176</v>
      </c>
      <c r="I3" s="8" t="s">
        <v>178</v>
      </c>
      <c r="J3" s="5" t="s">
        <v>159</v>
      </c>
      <c r="K3" s="6" t="s">
        <v>160</v>
      </c>
      <c r="L3" s="7" t="s">
        <v>161</v>
      </c>
      <c r="M3" s="5" t="s">
        <v>159</v>
      </c>
      <c r="N3" s="6" t="s">
        <v>160</v>
      </c>
      <c r="O3" s="7" t="s">
        <v>180</v>
      </c>
      <c r="P3" s="8" t="s">
        <v>178</v>
      </c>
      <c r="Q3" s="5" t="s">
        <v>159</v>
      </c>
      <c r="R3" s="6" t="s">
        <v>160</v>
      </c>
      <c r="S3" s="7" t="s">
        <v>161</v>
      </c>
      <c r="T3" s="5" t="s">
        <v>159</v>
      </c>
      <c r="U3" s="6" t="s">
        <v>160</v>
      </c>
      <c r="V3" s="7" t="s">
        <v>161</v>
      </c>
      <c r="W3" s="8" t="s">
        <v>178</v>
      </c>
      <c r="X3" s="5" t="s">
        <v>159</v>
      </c>
      <c r="Y3" s="6" t="s">
        <v>160</v>
      </c>
      <c r="Z3" s="7" t="s">
        <v>161</v>
      </c>
      <c r="AA3" s="5" t="s">
        <v>159</v>
      </c>
      <c r="AB3" s="6" t="s">
        <v>160</v>
      </c>
      <c r="AC3" s="7" t="s">
        <v>161</v>
      </c>
      <c r="AD3" t="s">
        <v>178</v>
      </c>
    </row>
    <row r="4" spans="1:30">
      <c r="A4" s="12" t="s">
        <v>170</v>
      </c>
      <c r="B4" s="13"/>
      <c r="C4" s="25" t="s">
        <v>166</v>
      </c>
      <c r="D4" s="25"/>
      <c r="E4" s="25"/>
      <c r="F4" s="26"/>
      <c r="G4" s="26"/>
      <c r="H4" s="13"/>
      <c r="I4" s="13"/>
      <c r="J4" s="25" t="s">
        <v>167</v>
      </c>
      <c r="K4" s="25"/>
      <c r="L4" s="25"/>
      <c r="M4" s="26"/>
      <c r="N4" s="26"/>
      <c r="O4" s="13"/>
      <c r="P4" s="13"/>
      <c r="Q4" s="25" t="s">
        <v>168</v>
      </c>
      <c r="R4" s="25"/>
      <c r="S4" s="25"/>
      <c r="T4" s="26"/>
      <c r="U4" s="26"/>
      <c r="V4" s="13"/>
      <c r="W4" s="13"/>
      <c r="X4" s="25" t="s">
        <v>169</v>
      </c>
      <c r="Y4" s="25"/>
      <c r="Z4" s="25"/>
    </row>
    <row r="5" spans="1:30" hidden="1"/>
    <row r="6" spans="1:30" hidden="1">
      <c r="A6" t="s">
        <v>1</v>
      </c>
      <c r="C6" s="10" t="s">
        <v>2</v>
      </c>
      <c r="D6" s="10" t="s">
        <v>2</v>
      </c>
      <c r="E6" s="10" t="s">
        <v>2</v>
      </c>
      <c r="F6" s="10"/>
      <c r="G6" s="10"/>
      <c r="H6" s="10"/>
      <c r="I6" s="10"/>
      <c r="J6" s="10" t="s">
        <v>2</v>
      </c>
      <c r="K6" s="10" t="s">
        <v>2</v>
      </c>
      <c r="L6" s="10" t="s">
        <v>2</v>
      </c>
      <c r="M6" s="10"/>
      <c r="N6" s="10"/>
      <c r="O6" s="10"/>
      <c r="P6" s="10"/>
      <c r="Q6" s="10" t="s">
        <v>2</v>
      </c>
      <c r="R6" s="10" t="s">
        <v>2</v>
      </c>
      <c r="S6" s="10" t="s">
        <v>2</v>
      </c>
      <c r="T6" s="10"/>
      <c r="U6" s="10"/>
      <c r="V6" s="10"/>
      <c r="W6" s="10"/>
      <c r="X6" s="10" t="s">
        <v>2</v>
      </c>
      <c r="Y6" s="10" t="s">
        <v>2</v>
      </c>
      <c r="Z6" s="10" t="s">
        <v>2</v>
      </c>
    </row>
    <row r="7" spans="1:30" hidden="1">
      <c r="A7" t="s">
        <v>3</v>
      </c>
      <c r="C7" s="10">
        <v>20120320</v>
      </c>
      <c r="D7" s="10">
        <v>20120320</v>
      </c>
      <c r="E7" s="10">
        <v>20120320</v>
      </c>
      <c r="F7" s="10"/>
      <c r="G7" s="10"/>
      <c r="H7" s="10"/>
      <c r="I7" s="10"/>
      <c r="J7" s="10">
        <v>20120320</v>
      </c>
      <c r="K7" s="10">
        <v>20120320</v>
      </c>
      <c r="L7" s="10">
        <v>20120320</v>
      </c>
      <c r="M7" s="10"/>
      <c r="N7" s="10"/>
      <c r="O7" s="10"/>
      <c r="P7" s="10"/>
      <c r="Q7" s="10">
        <v>20120320</v>
      </c>
      <c r="R7" s="10">
        <v>20120320</v>
      </c>
      <c r="S7" s="10">
        <v>20120320</v>
      </c>
      <c r="T7" s="10"/>
      <c r="U7" s="10"/>
      <c r="V7" s="10"/>
      <c r="W7" s="10"/>
      <c r="X7" s="10">
        <v>20120320</v>
      </c>
      <c r="Y7" s="10">
        <v>20120320</v>
      </c>
      <c r="Z7" s="10">
        <v>20120320</v>
      </c>
    </row>
    <row r="8" spans="1:30" hidden="1">
      <c r="A8" t="s">
        <v>4</v>
      </c>
      <c r="C8" s="10">
        <v>20120320</v>
      </c>
      <c r="D8" s="10">
        <v>20120320</v>
      </c>
      <c r="E8" s="10">
        <v>20120320</v>
      </c>
      <c r="F8" s="10"/>
      <c r="G8" s="10"/>
      <c r="H8" s="10"/>
      <c r="I8" s="10"/>
      <c r="J8" s="10">
        <v>20120320</v>
      </c>
      <c r="K8" s="10">
        <v>20120320</v>
      </c>
      <c r="L8" s="10">
        <v>20120320</v>
      </c>
      <c r="M8" s="10"/>
      <c r="N8" s="10"/>
      <c r="O8" s="10"/>
      <c r="P8" s="10"/>
      <c r="Q8" s="10">
        <v>20120320</v>
      </c>
      <c r="R8" s="10">
        <v>20120320</v>
      </c>
      <c r="S8" s="10">
        <v>20120320</v>
      </c>
      <c r="T8" s="10"/>
      <c r="U8" s="10"/>
      <c r="V8" s="10"/>
      <c r="W8" s="10"/>
      <c r="X8" s="10">
        <v>20120320</v>
      </c>
      <c r="Y8" s="10">
        <v>20120320</v>
      </c>
      <c r="Z8" s="10">
        <v>20120320</v>
      </c>
    </row>
    <row r="9" spans="1:30" hidden="1">
      <c r="A9" t="s">
        <v>5</v>
      </c>
      <c r="C9" s="9" t="s">
        <v>6</v>
      </c>
      <c r="D9" s="9" t="s">
        <v>6</v>
      </c>
      <c r="E9" s="9" t="s">
        <v>6</v>
      </c>
      <c r="F9" s="9"/>
      <c r="G9" s="9"/>
      <c r="H9" s="9"/>
      <c r="I9" s="9"/>
      <c r="J9" s="9" t="s">
        <v>6</v>
      </c>
      <c r="K9" s="9" t="s">
        <v>6</v>
      </c>
      <c r="L9" s="9" t="s">
        <v>6</v>
      </c>
      <c r="M9" s="9"/>
      <c r="N9" s="9"/>
      <c r="O9" s="9"/>
      <c r="P9" s="9"/>
      <c r="Q9" s="9" t="s">
        <v>6</v>
      </c>
      <c r="R9" s="9" t="s">
        <v>6</v>
      </c>
      <c r="S9" s="9" t="s">
        <v>6</v>
      </c>
      <c r="T9" s="9"/>
      <c r="U9" s="9"/>
      <c r="V9" s="9"/>
      <c r="W9" s="9"/>
      <c r="X9" s="9" t="s">
        <v>6</v>
      </c>
      <c r="Y9" s="9" t="s">
        <v>6</v>
      </c>
      <c r="Z9" s="9" t="s">
        <v>6</v>
      </c>
    </row>
    <row r="10" spans="1:30" hidden="1">
      <c r="A10" t="s">
        <v>7</v>
      </c>
      <c r="C10" s="19" t="s">
        <v>8</v>
      </c>
      <c r="D10" s="19" t="s">
        <v>8</v>
      </c>
      <c r="E10" s="19" t="s">
        <v>8</v>
      </c>
      <c r="F10" s="19"/>
      <c r="G10" s="19"/>
      <c r="H10" s="19"/>
      <c r="I10" s="19"/>
      <c r="J10" s="19" t="s">
        <v>8</v>
      </c>
      <c r="K10" s="19" t="s">
        <v>8</v>
      </c>
      <c r="L10" s="19" t="s">
        <v>8</v>
      </c>
      <c r="M10" s="19"/>
      <c r="N10" s="19"/>
      <c r="O10" s="19"/>
      <c r="P10" s="19"/>
      <c r="Q10" s="19" t="s">
        <v>8</v>
      </c>
      <c r="R10" s="19" t="s">
        <v>8</v>
      </c>
      <c r="S10" s="19" t="s">
        <v>8</v>
      </c>
      <c r="T10" s="19"/>
      <c r="U10" s="19"/>
      <c r="V10" s="19"/>
      <c r="W10" s="19"/>
      <c r="X10" s="19" t="s">
        <v>8</v>
      </c>
      <c r="Y10" s="19" t="s">
        <v>8</v>
      </c>
      <c r="Z10" s="19" t="s">
        <v>8</v>
      </c>
    </row>
    <row r="11" spans="1:30" hidden="1">
      <c r="A11" t="s">
        <v>9</v>
      </c>
      <c r="C11" s="18">
        <v>1</v>
      </c>
      <c r="D11" s="18">
        <v>5</v>
      </c>
      <c r="E11" s="18">
        <v>9</v>
      </c>
      <c r="F11" s="18"/>
      <c r="G11" s="18"/>
      <c r="H11" s="18"/>
      <c r="I11" s="18"/>
      <c r="J11" s="18">
        <v>2</v>
      </c>
      <c r="K11" s="18">
        <v>6</v>
      </c>
      <c r="L11" s="18">
        <v>10</v>
      </c>
      <c r="M11" s="18"/>
      <c r="N11" s="18"/>
      <c r="O11" s="18"/>
      <c r="P11" s="18"/>
      <c r="Q11" s="18">
        <v>3</v>
      </c>
      <c r="R11" s="18">
        <v>7</v>
      </c>
      <c r="S11" s="18">
        <v>11</v>
      </c>
      <c r="T11" s="18"/>
      <c r="U11" s="18"/>
      <c r="V11" s="18"/>
      <c r="W11" s="18"/>
      <c r="X11" s="18">
        <v>4</v>
      </c>
      <c r="Y11" s="18">
        <v>8</v>
      </c>
      <c r="Z11" s="18">
        <v>12</v>
      </c>
    </row>
    <row r="12" spans="1:30" hidden="1">
      <c r="A12" t="s">
        <v>10</v>
      </c>
      <c r="C12" s="10">
        <v>280</v>
      </c>
      <c r="D12" s="10">
        <v>280</v>
      </c>
      <c r="E12" s="10">
        <v>280</v>
      </c>
      <c r="F12" s="10"/>
      <c r="G12" s="10"/>
      <c r="H12" s="10"/>
      <c r="I12" s="10"/>
      <c r="J12" s="10">
        <v>280</v>
      </c>
      <c r="K12" s="10">
        <v>280</v>
      </c>
      <c r="L12" s="10">
        <v>280</v>
      </c>
      <c r="M12" s="10"/>
      <c r="N12" s="10"/>
      <c r="O12" s="10"/>
      <c r="P12" s="10"/>
      <c r="Q12" s="10">
        <v>280</v>
      </c>
      <c r="R12" s="10">
        <v>280</v>
      </c>
      <c r="S12" s="10">
        <v>280</v>
      </c>
      <c r="T12" s="10"/>
      <c r="U12" s="10"/>
      <c r="V12" s="10"/>
      <c r="W12" s="10"/>
      <c r="X12" s="10">
        <v>280</v>
      </c>
      <c r="Y12" s="10">
        <v>280</v>
      </c>
      <c r="Z12" s="10">
        <v>280</v>
      </c>
    </row>
    <row r="13" spans="1:30" hidden="1">
      <c r="A13" t="s">
        <v>11</v>
      </c>
      <c r="C13" s="10">
        <v>280</v>
      </c>
      <c r="D13" s="10">
        <v>280</v>
      </c>
      <c r="E13" s="10">
        <v>280</v>
      </c>
      <c r="F13" s="10"/>
      <c r="G13" s="10"/>
      <c r="H13" s="10"/>
      <c r="I13" s="10"/>
      <c r="J13" s="10">
        <v>280</v>
      </c>
      <c r="K13" s="10">
        <v>280</v>
      </c>
      <c r="L13" s="10">
        <v>280</v>
      </c>
      <c r="M13" s="10"/>
      <c r="N13" s="10"/>
      <c r="O13" s="10"/>
      <c r="P13" s="10"/>
      <c r="Q13" s="10">
        <v>280</v>
      </c>
      <c r="R13" s="10">
        <v>280</v>
      </c>
      <c r="S13" s="10">
        <v>280</v>
      </c>
      <c r="T13" s="10"/>
      <c r="U13" s="10"/>
      <c r="V13" s="10"/>
      <c r="W13" s="10"/>
      <c r="X13" s="10">
        <v>280</v>
      </c>
      <c r="Y13" s="10">
        <v>280</v>
      </c>
      <c r="Z13" s="10">
        <v>280</v>
      </c>
    </row>
    <row r="14" spans="1:30" hidden="1">
      <c r="A14" t="s">
        <v>12</v>
      </c>
      <c r="C14" s="10">
        <v>280</v>
      </c>
      <c r="D14" s="10">
        <v>280</v>
      </c>
      <c r="E14" s="10">
        <v>280</v>
      </c>
      <c r="F14" s="10"/>
      <c r="G14" s="10"/>
      <c r="H14" s="10"/>
      <c r="I14" s="10"/>
      <c r="J14" s="10">
        <v>280</v>
      </c>
      <c r="K14" s="10">
        <v>280</v>
      </c>
      <c r="L14" s="10">
        <v>280</v>
      </c>
      <c r="M14" s="10"/>
      <c r="N14" s="10"/>
      <c r="O14" s="10"/>
      <c r="P14" s="10"/>
      <c r="Q14" s="10">
        <v>280</v>
      </c>
      <c r="R14" s="10">
        <v>280</v>
      </c>
      <c r="S14" s="10">
        <v>280</v>
      </c>
      <c r="T14" s="10"/>
      <c r="U14" s="10"/>
      <c r="V14" s="10"/>
      <c r="W14" s="10"/>
      <c r="X14" s="10">
        <v>280</v>
      </c>
      <c r="Y14" s="10">
        <v>280</v>
      </c>
      <c r="Z14" s="10">
        <v>280</v>
      </c>
    </row>
    <row r="15" spans="1:30" hidden="1">
      <c r="A15" t="s">
        <v>13</v>
      </c>
      <c r="C15" s="10">
        <v>1</v>
      </c>
      <c r="D15" s="10">
        <v>1</v>
      </c>
      <c r="E15" s="10">
        <v>1</v>
      </c>
      <c r="F15" s="10"/>
      <c r="G15" s="10"/>
      <c r="H15" s="10"/>
      <c r="I15" s="10"/>
      <c r="J15" s="10">
        <v>1</v>
      </c>
      <c r="K15" s="10">
        <v>1</v>
      </c>
      <c r="L15" s="10">
        <v>1</v>
      </c>
      <c r="M15" s="10"/>
      <c r="N15" s="10"/>
      <c r="O15" s="10"/>
      <c r="P15" s="10"/>
      <c r="Q15" s="10">
        <v>1</v>
      </c>
      <c r="R15" s="10">
        <v>1</v>
      </c>
      <c r="S15" s="10">
        <v>1</v>
      </c>
      <c r="T15" s="10"/>
      <c r="U15" s="10"/>
      <c r="V15" s="10"/>
      <c r="W15" s="10"/>
      <c r="X15" s="10">
        <v>1</v>
      </c>
      <c r="Y15" s="10">
        <v>1</v>
      </c>
      <c r="Z15" s="10">
        <v>1</v>
      </c>
    </row>
    <row r="16" spans="1:30" hidden="1">
      <c r="A16" t="s">
        <v>14</v>
      </c>
      <c r="C16" s="10">
        <v>1</v>
      </c>
      <c r="D16" s="10">
        <v>1</v>
      </c>
      <c r="E16" s="10">
        <v>1</v>
      </c>
      <c r="F16" s="10"/>
      <c r="G16" s="10"/>
      <c r="H16" s="10"/>
      <c r="I16" s="10"/>
      <c r="J16" s="10">
        <v>1</v>
      </c>
      <c r="K16" s="10">
        <v>1</v>
      </c>
      <c r="L16" s="10">
        <v>1</v>
      </c>
      <c r="M16" s="10"/>
      <c r="N16" s="10"/>
      <c r="O16" s="10"/>
      <c r="P16" s="10"/>
      <c r="Q16" s="10">
        <v>1</v>
      </c>
      <c r="R16" s="10">
        <v>1</v>
      </c>
      <c r="S16" s="10">
        <v>1</v>
      </c>
      <c r="T16" s="10"/>
      <c r="U16" s="10"/>
      <c r="V16" s="10"/>
      <c r="W16" s="10"/>
      <c r="X16" s="10">
        <v>1</v>
      </c>
      <c r="Y16" s="10">
        <v>1</v>
      </c>
      <c r="Z16" s="10">
        <v>1</v>
      </c>
    </row>
    <row r="17" spans="1:26" hidden="1">
      <c r="A17" t="s">
        <v>15</v>
      </c>
      <c r="C17" s="10" t="s">
        <v>16</v>
      </c>
      <c r="D17" s="10" t="s">
        <v>16</v>
      </c>
      <c r="E17" s="10" t="s">
        <v>16</v>
      </c>
      <c r="F17" s="10"/>
      <c r="G17" s="10"/>
      <c r="H17" s="10"/>
      <c r="I17" s="10"/>
      <c r="J17" s="10" t="s">
        <v>16</v>
      </c>
      <c r="K17" s="10" t="s">
        <v>16</v>
      </c>
      <c r="L17" s="10" t="s">
        <v>16</v>
      </c>
      <c r="M17" s="10"/>
      <c r="N17" s="10"/>
      <c r="O17" s="10"/>
      <c r="P17" s="10"/>
      <c r="Q17" s="10" t="s">
        <v>16</v>
      </c>
      <c r="R17" s="10" t="s">
        <v>16</v>
      </c>
      <c r="S17" s="10" t="s">
        <v>16</v>
      </c>
      <c r="T17" s="10"/>
      <c r="U17" s="10"/>
      <c r="V17" s="10"/>
      <c r="W17" s="10"/>
      <c r="X17" s="10" t="s">
        <v>16</v>
      </c>
      <c r="Y17" s="10" t="s">
        <v>16</v>
      </c>
      <c r="Z17" s="10" t="s">
        <v>16</v>
      </c>
    </row>
    <row r="18" spans="1:26" hidden="1">
      <c r="A18" t="s">
        <v>17</v>
      </c>
      <c r="C18" s="10">
        <v>7.0000000000000007E-2</v>
      </c>
      <c r="D18" s="10">
        <v>7.0000000000000007E-2</v>
      </c>
      <c r="E18" s="10">
        <v>0.09</v>
      </c>
      <c r="F18" s="10"/>
      <c r="G18" s="10"/>
      <c r="H18" s="10"/>
      <c r="I18" s="10"/>
      <c r="J18" s="10">
        <v>0.27</v>
      </c>
      <c r="K18" s="10">
        <v>0.11</v>
      </c>
      <c r="L18" s="10">
        <v>0.09</v>
      </c>
      <c r="M18" s="10"/>
      <c r="N18" s="10"/>
      <c r="O18" s="10"/>
      <c r="P18" s="10"/>
      <c r="Q18" s="10">
        <v>0.18</v>
      </c>
      <c r="R18" s="10">
        <v>0.09</v>
      </c>
      <c r="S18" s="10">
        <v>0.09</v>
      </c>
      <c r="T18" s="10"/>
      <c r="U18" s="10"/>
      <c r="V18" s="10"/>
      <c r="W18" s="10"/>
      <c r="X18" s="10">
        <v>0.21</v>
      </c>
      <c r="Y18" s="10">
        <v>0.1</v>
      </c>
      <c r="Z18" s="10">
        <v>0.08</v>
      </c>
    </row>
    <row r="19" spans="1:26" hidden="1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idden="1">
      <c r="A20" t="s">
        <v>130</v>
      </c>
      <c r="B20" t="s">
        <v>131</v>
      </c>
      <c r="C20" s="10">
        <v>14377</v>
      </c>
      <c r="D20" s="10">
        <v>17324</v>
      </c>
      <c r="E20" s="10">
        <v>13135</v>
      </c>
      <c r="F20" s="10"/>
      <c r="G20" s="10"/>
      <c r="H20" s="10"/>
      <c r="I20" s="10"/>
      <c r="J20" s="10">
        <v>18384</v>
      </c>
      <c r="K20" s="10">
        <v>13068</v>
      </c>
      <c r="L20" s="10">
        <v>14305</v>
      </c>
      <c r="M20" s="10"/>
      <c r="N20" s="10"/>
      <c r="O20" s="10"/>
      <c r="P20" s="10"/>
      <c r="Q20" s="10">
        <v>17276</v>
      </c>
      <c r="R20" s="10">
        <v>17107</v>
      </c>
      <c r="S20" s="10">
        <v>15332</v>
      </c>
      <c r="T20" s="10"/>
      <c r="U20" s="10"/>
      <c r="V20" s="10"/>
      <c r="W20" s="10"/>
      <c r="X20" s="10">
        <v>17836</v>
      </c>
      <c r="Y20" s="10">
        <v>17860</v>
      </c>
      <c r="Z20" s="10">
        <v>13326</v>
      </c>
    </row>
    <row r="21" spans="1:26" hidden="1">
      <c r="A21" t="s">
        <v>132</v>
      </c>
      <c r="B21" t="s">
        <v>133</v>
      </c>
      <c r="C21" s="10">
        <v>3833</v>
      </c>
      <c r="D21" s="10">
        <v>4803</v>
      </c>
      <c r="E21" s="10">
        <v>3798</v>
      </c>
      <c r="F21" s="10"/>
      <c r="G21" s="10"/>
      <c r="H21" s="10"/>
      <c r="I21" s="10"/>
      <c r="J21" s="10">
        <v>5159</v>
      </c>
      <c r="K21" s="10">
        <v>3943</v>
      </c>
      <c r="L21" s="10">
        <v>4253</v>
      </c>
      <c r="M21" s="10"/>
      <c r="N21" s="10"/>
      <c r="O21" s="10"/>
      <c r="P21" s="10"/>
      <c r="Q21" s="10">
        <v>4761</v>
      </c>
      <c r="R21" s="10">
        <v>4771</v>
      </c>
      <c r="S21" s="10">
        <v>4319</v>
      </c>
      <c r="T21" s="10"/>
      <c r="U21" s="10"/>
      <c r="V21" s="10"/>
      <c r="W21" s="10"/>
      <c r="X21" s="10">
        <v>4992</v>
      </c>
      <c r="Y21" s="10">
        <v>5042</v>
      </c>
      <c r="Z21" s="10">
        <v>3887</v>
      </c>
    </row>
    <row r="22" spans="1:26" hidden="1">
      <c r="A22" t="s">
        <v>134</v>
      </c>
      <c r="B22" t="s">
        <v>135</v>
      </c>
      <c r="C22" s="10">
        <v>853</v>
      </c>
      <c r="D22" s="10">
        <v>1085</v>
      </c>
      <c r="E22" s="10">
        <v>794</v>
      </c>
      <c r="F22" s="10"/>
      <c r="G22" s="10"/>
      <c r="H22" s="10"/>
      <c r="I22" s="10"/>
      <c r="J22" s="10">
        <v>1072</v>
      </c>
      <c r="K22" s="10">
        <v>783</v>
      </c>
      <c r="L22" s="10">
        <v>858</v>
      </c>
      <c r="M22" s="10"/>
      <c r="N22" s="10"/>
      <c r="O22" s="10"/>
      <c r="P22" s="10"/>
      <c r="Q22" s="10">
        <v>982</v>
      </c>
      <c r="R22" s="10">
        <v>952</v>
      </c>
      <c r="S22" s="10">
        <v>881</v>
      </c>
      <c r="T22" s="10"/>
      <c r="U22" s="10"/>
      <c r="V22" s="10"/>
      <c r="W22" s="10"/>
      <c r="X22" s="10">
        <v>1086</v>
      </c>
      <c r="Y22" s="10">
        <v>1027</v>
      </c>
      <c r="Z22" s="10">
        <v>807</v>
      </c>
    </row>
    <row r="23" spans="1:26" hidden="1">
      <c r="A23" t="s">
        <v>136</v>
      </c>
      <c r="B23" t="s">
        <v>137</v>
      </c>
      <c r="C23" s="10">
        <v>216</v>
      </c>
      <c r="D23" s="10">
        <v>272</v>
      </c>
      <c r="E23" s="10">
        <v>192</v>
      </c>
      <c r="F23" s="10"/>
      <c r="G23" s="10"/>
      <c r="H23" s="10"/>
      <c r="I23" s="10"/>
      <c r="J23" s="10">
        <v>273</v>
      </c>
      <c r="K23" s="10">
        <v>186</v>
      </c>
      <c r="L23" s="10">
        <v>228</v>
      </c>
      <c r="M23" s="10"/>
      <c r="N23" s="10"/>
      <c r="O23" s="10"/>
      <c r="P23" s="10"/>
      <c r="Q23" s="10">
        <v>246</v>
      </c>
      <c r="R23" s="10">
        <v>233</v>
      </c>
      <c r="S23" s="10">
        <v>223</v>
      </c>
      <c r="T23" s="10"/>
      <c r="U23" s="10"/>
      <c r="V23" s="10"/>
      <c r="W23" s="10"/>
      <c r="X23" s="10">
        <v>259</v>
      </c>
      <c r="Y23" s="10">
        <v>222</v>
      </c>
      <c r="Z23" s="10">
        <v>199</v>
      </c>
    </row>
    <row r="24" spans="1:26" hidden="1">
      <c r="A24" t="s">
        <v>138</v>
      </c>
      <c r="B24" t="s">
        <v>139</v>
      </c>
      <c r="C24" s="10">
        <v>126</v>
      </c>
      <c r="D24" s="10">
        <v>148</v>
      </c>
      <c r="E24" s="10">
        <v>138</v>
      </c>
      <c r="F24" s="10"/>
      <c r="G24" s="10"/>
      <c r="H24" s="10"/>
      <c r="I24" s="10"/>
      <c r="J24" s="10">
        <v>180</v>
      </c>
      <c r="K24" s="10">
        <v>126</v>
      </c>
      <c r="L24" s="10">
        <v>154</v>
      </c>
      <c r="M24" s="10"/>
      <c r="N24" s="10"/>
      <c r="O24" s="10"/>
      <c r="P24" s="10"/>
      <c r="Q24" s="10">
        <v>147</v>
      </c>
      <c r="R24" s="10">
        <v>157</v>
      </c>
      <c r="S24" s="10">
        <v>153</v>
      </c>
      <c r="T24" s="10"/>
      <c r="U24" s="10"/>
      <c r="V24" s="10"/>
      <c r="W24" s="10"/>
      <c r="X24" s="10">
        <v>172</v>
      </c>
      <c r="Y24" s="10">
        <v>170</v>
      </c>
      <c r="Z24" s="10">
        <v>132</v>
      </c>
    </row>
    <row r="25" spans="1:26" hidden="1">
      <c r="A25" t="s">
        <v>140</v>
      </c>
      <c r="B25" t="s">
        <v>141</v>
      </c>
      <c r="C25" s="10">
        <v>50</v>
      </c>
      <c r="D25" s="10">
        <v>64</v>
      </c>
      <c r="E25" s="10">
        <v>41</v>
      </c>
      <c r="F25" s="10"/>
      <c r="G25" s="10"/>
      <c r="H25" s="10"/>
      <c r="I25" s="10"/>
      <c r="J25" s="10">
        <v>82</v>
      </c>
      <c r="K25" s="10">
        <v>51</v>
      </c>
      <c r="L25" s="10">
        <v>58</v>
      </c>
      <c r="M25" s="10"/>
      <c r="N25" s="10"/>
      <c r="O25" s="10"/>
      <c r="P25" s="10"/>
      <c r="Q25" s="10">
        <v>70</v>
      </c>
      <c r="R25" s="10">
        <v>55</v>
      </c>
      <c r="S25" s="10">
        <v>61</v>
      </c>
      <c r="T25" s="10"/>
      <c r="U25" s="10"/>
      <c r="V25" s="10"/>
      <c r="W25" s="10"/>
      <c r="X25" s="10">
        <v>62</v>
      </c>
      <c r="Y25" s="10">
        <v>50</v>
      </c>
      <c r="Z25" s="10">
        <v>46</v>
      </c>
    </row>
    <row r="26" spans="1:26" hidden="1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idden="1">
      <c r="A27" t="s">
        <v>142</v>
      </c>
      <c r="B27" t="s">
        <v>143</v>
      </c>
      <c r="C27" s="10">
        <v>11</v>
      </c>
      <c r="D27" s="10">
        <v>8</v>
      </c>
      <c r="E27" s="10">
        <v>12</v>
      </c>
      <c r="F27" s="10"/>
      <c r="G27" s="10"/>
      <c r="H27" s="10"/>
      <c r="I27" s="10"/>
      <c r="J27" s="10">
        <v>13</v>
      </c>
      <c r="K27" s="10">
        <v>11</v>
      </c>
      <c r="L27" s="10">
        <v>5</v>
      </c>
      <c r="M27" s="10"/>
      <c r="N27" s="10"/>
      <c r="O27" s="10"/>
      <c r="P27" s="10"/>
      <c r="Q27" s="10">
        <v>6</v>
      </c>
      <c r="R27" s="10">
        <v>7</v>
      </c>
      <c r="S27" s="10">
        <v>9</v>
      </c>
      <c r="T27" s="10"/>
      <c r="U27" s="10"/>
      <c r="V27" s="10"/>
      <c r="W27" s="10"/>
      <c r="X27" s="10">
        <v>10</v>
      </c>
      <c r="Y27" s="10">
        <v>13</v>
      </c>
      <c r="Z27" s="10">
        <v>4</v>
      </c>
    </row>
    <row r="28" spans="1:26" hidden="1">
      <c r="A28" t="s">
        <v>144</v>
      </c>
      <c r="B28" t="s">
        <v>145</v>
      </c>
      <c r="C28" s="10">
        <v>2</v>
      </c>
      <c r="D28" s="10">
        <v>7</v>
      </c>
      <c r="E28" s="10">
        <v>3</v>
      </c>
      <c r="F28" s="10"/>
      <c r="G28" s="10"/>
      <c r="H28" s="10"/>
      <c r="I28" s="10"/>
      <c r="J28" s="10">
        <v>8</v>
      </c>
      <c r="K28" s="10">
        <v>8</v>
      </c>
      <c r="L28" s="10">
        <v>2</v>
      </c>
      <c r="M28" s="10"/>
      <c r="N28" s="10"/>
      <c r="O28" s="10"/>
      <c r="P28" s="10"/>
      <c r="Q28" s="10">
        <v>14</v>
      </c>
      <c r="R28" s="10">
        <v>8</v>
      </c>
      <c r="S28" s="10">
        <v>4</v>
      </c>
      <c r="T28" s="10"/>
      <c r="U28" s="10"/>
      <c r="V28" s="10"/>
      <c r="W28" s="10"/>
      <c r="X28" s="10">
        <v>5</v>
      </c>
      <c r="Y28" s="10">
        <v>2</v>
      </c>
      <c r="Z28" s="10">
        <v>4</v>
      </c>
    </row>
    <row r="29" spans="1:26" hidden="1">
      <c r="A29" t="s">
        <v>146</v>
      </c>
      <c r="B29" t="s">
        <v>147</v>
      </c>
      <c r="C29" s="10">
        <v>5</v>
      </c>
      <c r="D29" s="10">
        <v>4</v>
      </c>
      <c r="E29" s="10">
        <v>2</v>
      </c>
      <c r="F29" s="10"/>
      <c r="G29" s="10"/>
      <c r="H29" s="10"/>
      <c r="I29" s="10"/>
      <c r="J29" s="10">
        <v>9</v>
      </c>
      <c r="K29" s="10">
        <v>2</v>
      </c>
      <c r="L29" s="10">
        <v>7</v>
      </c>
      <c r="M29" s="10"/>
      <c r="N29" s="10"/>
      <c r="O29" s="10"/>
      <c r="P29" s="10"/>
      <c r="Q29" s="10">
        <v>4</v>
      </c>
      <c r="R29" s="10">
        <v>2</v>
      </c>
      <c r="S29" s="10">
        <v>1</v>
      </c>
      <c r="T29" s="10"/>
      <c r="U29" s="10"/>
      <c r="V29" s="10"/>
      <c r="W29" s="10"/>
      <c r="X29" s="10">
        <v>5</v>
      </c>
      <c r="Y29" s="10">
        <v>8</v>
      </c>
      <c r="Z29" s="10">
        <v>1</v>
      </c>
    </row>
    <row r="30" spans="1:26" hidden="1">
      <c r="A30" t="s">
        <v>148</v>
      </c>
      <c r="B30" t="s">
        <v>149</v>
      </c>
      <c r="C30" s="10">
        <v>1</v>
      </c>
      <c r="D30" s="10">
        <v>3</v>
      </c>
      <c r="E30" s="10">
        <v>0</v>
      </c>
      <c r="F30" s="10"/>
      <c r="G30" s="10"/>
      <c r="H30" s="10"/>
      <c r="I30" s="10"/>
      <c r="J30" s="10">
        <v>4</v>
      </c>
      <c r="K30" s="10">
        <v>3</v>
      </c>
      <c r="L30" s="10">
        <v>4</v>
      </c>
      <c r="M30" s="10"/>
      <c r="N30" s="10"/>
      <c r="O30" s="10"/>
      <c r="P30" s="10"/>
      <c r="Q30" s="10">
        <v>4</v>
      </c>
      <c r="R30" s="10">
        <v>2</v>
      </c>
      <c r="S30" s="10">
        <v>1</v>
      </c>
      <c r="T30" s="10"/>
      <c r="U30" s="10"/>
      <c r="V30" s="10"/>
      <c r="W30" s="10"/>
      <c r="X30" s="10">
        <v>5</v>
      </c>
      <c r="Y30" s="10">
        <v>3</v>
      </c>
      <c r="Z30" s="10">
        <v>2</v>
      </c>
    </row>
    <row r="31" spans="1:26" hidden="1">
      <c r="A31" t="s">
        <v>150</v>
      </c>
      <c r="B31" t="s">
        <v>151</v>
      </c>
      <c r="C31" s="10">
        <v>7</v>
      </c>
      <c r="D31" s="10">
        <v>13</v>
      </c>
      <c r="E31" s="10">
        <v>14</v>
      </c>
      <c r="F31" s="10"/>
      <c r="G31" s="10"/>
      <c r="H31" s="10"/>
      <c r="I31" s="10"/>
      <c r="J31" s="10">
        <v>8</v>
      </c>
      <c r="K31" s="10">
        <v>5</v>
      </c>
      <c r="L31" s="10">
        <v>7</v>
      </c>
      <c r="M31" s="10"/>
      <c r="N31" s="10"/>
      <c r="O31" s="10"/>
      <c r="P31" s="10"/>
      <c r="Q31" s="10">
        <v>5</v>
      </c>
      <c r="R31" s="10">
        <v>7</v>
      </c>
      <c r="S31" s="10">
        <v>10</v>
      </c>
      <c r="T31" s="10"/>
      <c r="U31" s="10"/>
      <c r="V31" s="10"/>
      <c r="W31" s="10"/>
      <c r="X31" s="10">
        <v>11</v>
      </c>
      <c r="Y31" s="10">
        <v>11</v>
      </c>
      <c r="Z31" s="10">
        <v>7</v>
      </c>
    </row>
    <row r="32" spans="1:26" hidden="1">
      <c r="A32" t="s">
        <v>152</v>
      </c>
      <c r="B32" t="s">
        <v>153</v>
      </c>
      <c r="C32" s="10">
        <v>9</v>
      </c>
      <c r="D32" s="10">
        <v>5</v>
      </c>
      <c r="E32" s="10">
        <v>5</v>
      </c>
      <c r="F32" s="10"/>
      <c r="G32" s="10"/>
      <c r="H32" s="10"/>
      <c r="I32" s="10"/>
      <c r="J32" s="10">
        <v>6</v>
      </c>
      <c r="K32" s="10">
        <v>8</v>
      </c>
      <c r="L32" s="10">
        <v>7</v>
      </c>
      <c r="M32" s="10"/>
      <c r="N32" s="10"/>
      <c r="O32" s="10"/>
      <c r="P32" s="10"/>
      <c r="Q32" s="10">
        <v>8</v>
      </c>
      <c r="R32" s="10">
        <v>7</v>
      </c>
      <c r="S32" s="10">
        <v>4</v>
      </c>
      <c r="T32" s="10"/>
      <c r="U32" s="10"/>
      <c r="V32" s="10"/>
      <c r="W32" s="10"/>
      <c r="X32" s="10">
        <v>16</v>
      </c>
      <c r="Y32" s="10">
        <v>3</v>
      </c>
      <c r="Z32" s="10">
        <v>2</v>
      </c>
    </row>
    <row r="33" spans="1:30" hidden="1">
      <c r="A33" t="s">
        <v>154</v>
      </c>
      <c r="B33" t="s">
        <v>155</v>
      </c>
      <c r="C33" s="10">
        <v>17</v>
      </c>
      <c r="D33" s="10">
        <v>22</v>
      </c>
      <c r="E33" s="10">
        <v>22</v>
      </c>
      <c r="F33" s="10"/>
      <c r="G33" s="10"/>
      <c r="H33" s="10"/>
      <c r="I33" s="10"/>
      <c r="J33" s="10">
        <v>31</v>
      </c>
      <c r="K33" s="10">
        <v>19</v>
      </c>
      <c r="L33" s="10">
        <v>12</v>
      </c>
      <c r="M33" s="10"/>
      <c r="N33" s="10"/>
      <c r="O33" s="10"/>
      <c r="P33" s="10"/>
      <c r="Q33" s="10">
        <v>25</v>
      </c>
      <c r="R33" s="10">
        <v>24</v>
      </c>
      <c r="S33" s="10">
        <v>22</v>
      </c>
      <c r="T33" s="10"/>
      <c r="U33" s="10"/>
      <c r="V33" s="10"/>
      <c r="W33" s="10"/>
      <c r="X33" s="10">
        <v>15</v>
      </c>
      <c r="Y33" s="10">
        <v>16</v>
      </c>
      <c r="Z33" s="10">
        <v>13</v>
      </c>
    </row>
    <row r="34" spans="1:30" hidden="1">
      <c r="A34" t="s">
        <v>156</v>
      </c>
      <c r="B34" t="s">
        <v>157</v>
      </c>
      <c r="C34" s="10">
        <v>2</v>
      </c>
      <c r="D34" s="10">
        <v>3</v>
      </c>
      <c r="E34" s="10">
        <v>1</v>
      </c>
      <c r="F34" s="10"/>
      <c r="G34" s="10"/>
      <c r="H34" s="10"/>
      <c r="I34" s="10"/>
      <c r="J34" s="10">
        <v>11</v>
      </c>
      <c r="K34" s="10">
        <v>0</v>
      </c>
      <c r="L34" s="10">
        <v>4</v>
      </c>
      <c r="M34" s="10"/>
      <c r="N34" s="10"/>
      <c r="O34" s="10"/>
      <c r="P34" s="10"/>
      <c r="Q34" s="10">
        <v>8</v>
      </c>
      <c r="R34" s="10">
        <v>4</v>
      </c>
      <c r="S34" s="10">
        <v>5</v>
      </c>
      <c r="T34" s="10"/>
      <c r="U34" s="10"/>
      <c r="V34" s="10"/>
      <c r="W34" s="10"/>
      <c r="X34" s="10">
        <v>6</v>
      </c>
      <c r="Y34" s="10">
        <v>2</v>
      </c>
      <c r="Z34" s="10">
        <v>3</v>
      </c>
    </row>
    <row r="35" spans="1:30" hidden="1"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30">
      <c r="A36" t="s">
        <v>18</v>
      </c>
      <c r="B36" t="s">
        <v>19</v>
      </c>
      <c r="C36" s="29">
        <v>2</v>
      </c>
      <c r="D36" s="29">
        <v>0</v>
      </c>
      <c r="E36" s="29">
        <v>2</v>
      </c>
      <c r="F36" s="29">
        <f>C36-E36</f>
        <v>0</v>
      </c>
      <c r="G36" s="29">
        <f>D36-E36</f>
        <v>-2</v>
      </c>
      <c r="H36" s="30">
        <f>E36/C36</f>
        <v>1</v>
      </c>
      <c r="I36" s="30" t="e">
        <f>G36/F36</f>
        <v>#DIV/0!</v>
      </c>
      <c r="J36" s="29">
        <v>11</v>
      </c>
      <c r="K36" s="29">
        <v>3</v>
      </c>
      <c r="L36" s="29">
        <v>0</v>
      </c>
      <c r="M36" s="29">
        <f>J36-L36</f>
        <v>11</v>
      </c>
      <c r="N36" s="29">
        <f>K36-L36</f>
        <v>3</v>
      </c>
      <c r="O36" s="33">
        <f>L36/J36</f>
        <v>0</v>
      </c>
      <c r="P36" s="33">
        <f>N36/M36</f>
        <v>0.27272727272727271</v>
      </c>
      <c r="Q36" s="29">
        <v>25</v>
      </c>
      <c r="R36" s="29">
        <v>13</v>
      </c>
      <c r="S36" s="29">
        <v>1</v>
      </c>
      <c r="T36" s="29">
        <f>Q36-S36</f>
        <v>24</v>
      </c>
      <c r="U36" s="29">
        <f>R36-S36</f>
        <v>12</v>
      </c>
      <c r="V36" s="30">
        <f>S36/Q36</f>
        <v>0.04</v>
      </c>
      <c r="W36" s="30">
        <f>U36/T36</f>
        <v>0.5</v>
      </c>
      <c r="X36" s="10">
        <v>85</v>
      </c>
      <c r="Y36" s="10">
        <v>39</v>
      </c>
      <c r="Z36" s="10">
        <v>2</v>
      </c>
      <c r="AA36" s="10">
        <f>X36-Z36</f>
        <v>83</v>
      </c>
      <c r="AB36" s="10">
        <f>Y36-Z36</f>
        <v>37</v>
      </c>
      <c r="AC36" s="27">
        <f>Z36/X36</f>
        <v>2.3529411764705882E-2</v>
      </c>
      <c r="AD36" s="48">
        <f>AB36/AA36</f>
        <v>0.44578313253012047</v>
      </c>
    </row>
    <row r="37" spans="1:30">
      <c r="A37" t="s">
        <v>20</v>
      </c>
      <c r="B37" t="s">
        <v>21</v>
      </c>
      <c r="C37" s="29">
        <v>3</v>
      </c>
      <c r="D37" s="29">
        <v>2</v>
      </c>
      <c r="E37" s="29">
        <v>3</v>
      </c>
      <c r="F37" s="29">
        <f t="shared" ref="F37:F91" si="0">C37-E37</f>
        <v>0</v>
      </c>
      <c r="G37" s="29">
        <f t="shared" ref="G37:G91" si="1">D37-E37</f>
        <v>-1</v>
      </c>
      <c r="H37" s="30">
        <f t="shared" ref="H37:H91" si="2">E37/C37</f>
        <v>1</v>
      </c>
      <c r="I37" s="30" t="e">
        <f t="shared" ref="I37:I91" si="3">G37/F37</f>
        <v>#DIV/0!</v>
      </c>
      <c r="J37" s="29">
        <v>30</v>
      </c>
      <c r="K37" s="29">
        <v>4</v>
      </c>
      <c r="L37" s="29">
        <v>4</v>
      </c>
      <c r="M37" s="29">
        <f t="shared" ref="M37:M91" si="4">J37-L37</f>
        <v>26</v>
      </c>
      <c r="N37" s="29">
        <f t="shared" ref="N37:N91" si="5">K37-L37</f>
        <v>0</v>
      </c>
      <c r="O37" s="33">
        <f t="shared" ref="O37:O91" si="6">L37/J37</f>
        <v>0.13333333333333333</v>
      </c>
      <c r="P37" s="33">
        <f t="shared" ref="P37:P91" si="7">N37/M37</f>
        <v>0</v>
      </c>
      <c r="Q37" s="10">
        <v>2246</v>
      </c>
      <c r="R37" s="10">
        <v>191</v>
      </c>
      <c r="S37" s="10">
        <v>169</v>
      </c>
      <c r="T37" s="10">
        <f t="shared" ref="T37:T91" si="8">Q37-S37</f>
        <v>2077</v>
      </c>
      <c r="U37" s="10">
        <f t="shared" ref="U37:U91" si="9">R37-S37</f>
        <v>22</v>
      </c>
      <c r="V37" s="27">
        <f t="shared" ref="V37:V91" si="10">S37/Q37</f>
        <v>7.5244879786286731E-2</v>
      </c>
      <c r="W37" s="27">
        <f t="shared" ref="W37:W91" si="11">U37/T37</f>
        <v>1.059220028887819E-2</v>
      </c>
      <c r="X37" s="10">
        <v>2107</v>
      </c>
      <c r="Y37" s="10">
        <v>74</v>
      </c>
      <c r="Z37" s="10">
        <v>41</v>
      </c>
      <c r="AA37" s="10">
        <f t="shared" ref="AA37:AA92" si="12">X37-Z37</f>
        <v>2066</v>
      </c>
      <c r="AB37" s="10">
        <f t="shared" ref="AB37:AB92" si="13">Y37-Z37</f>
        <v>33</v>
      </c>
      <c r="AC37" s="27">
        <f t="shared" ref="AC37:AC92" si="14">Z37/X37</f>
        <v>1.9458946369245372E-2</v>
      </c>
      <c r="AD37" s="27">
        <f t="shared" ref="AD37:AD92" si="15">AB37/AA37</f>
        <v>1.5972894482090997E-2</v>
      </c>
    </row>
    <row r="38" spans="1:30">
      <c r="A38" t="s">
        <v>22</v>
      </c>
      <c r="B38" t="s">
        <v>23</v>
      </c>
      <c r="C38" s="29">
        <v>276</v>
      </c>
      <c r="D38" s="29">
        <v>144</v>
      </c>
      <c r="E38" s="29">
        <v>124</v>
      </c>
      <c r="F38" s="29">
        <f t="shared" si="0"/>
        <v>152</v>
      </c>
      <c r="G38" s="29">
        <f t="shared" si="1"/>
        <v>20</v>
      </c>
      <c r="H38" s="30">
        <f t="shared" si="2"/>
        <v>0.44927536231884058</v>
      </c>
      <c r="I38" s="30">
        <f t="shared" si="3"/>
        <v>0.13157894736842105</v>
      </c>
      <c r="J38" s="10">
        <v>5704</v>
      </c>
      <c r="K38" s="10">
        <v>10</v>
      </c>
      <c r="L38" s="10">
        <v>14</v>
      </c>
      <c r="M38" s="31">
        <f t="shared" si="4"/>
        <v>5690</v>
      </c>
      <c r="N38" s="31">
        <f t="shared" si="5"/>
        <v>-4</v>
      </c>
      <c r="O38" s="32">
        <f t="shared" si="6"/>
        <v>2.4544179523141654E-3</v>
      </c>
      <c r="P38" s="32">
        <f t="shared" si="7"/>
        <v>-7.0298769771529003E-4</v>
      </c>
      <c r="Q38" s="10">
        <v>3662</v>
      </c>
      <c r="R38" s="10">
        <v>164</v>
      </c>
      <c r="S38" s="10">
        <v>155</v>
      </c>
      <c r="T38" s="10">
        <f t="shared" si="8"/>
        <v>3507</v>
      </c>
      <c r="U38" s="10">
        <f t="shared" si="9"/>
        <v>9</v>
      </c>
      <c r="V38" s="27">
        <f t="shared" si="10"/>
        <v>4.2326597487711635E-2</v>
      </c>
      <c r="W38" s="27">
        <f t="shared" si="11"/>
        <v>2.5662959794696323E-3</v>
      </c>
      <c r="X38" s="10">
        <v>3350</v>
      </c>
      <c r="Y38" s="10">
        <v>153</v>
      </c>
      <c r="Z38" s="10">
        <v>85</v>
      </c>
      <c r="AA38" s="10">
        <f t="shared" si="12"/>
        <v>3265</v>
      </c>
      <c r="AB38" s="10">
        <f t="shared" si="13"/>
        <v>68</v>
      </c>
      <c r="AC38" s="27">
        <f t="shared" si="14"/>
        <v>2.5373134328358207E-2</v>
      </c>
      <c r="AD38" s="27">
        <f t="shared" si="15"/>
        <v>2.0826952526799388E-2</v>
      </c>
    </row>
    <row r="39" spans="1:30">
      <c r="A39" t="s">
        <v>24</v>
      </c>
      <c r="B39" t="s">
        <v>25</v>
      </c>
      <c r="C39" s="29">
        <v>184</v>
      </c>
      <c r="D39" s="29">
        <v>159</v>
      </c>
      <c r="E39" s="29">
        <v>148</v>
      </c>
      <c r="F39" s="29">
        <f t="shared" si="0"/>
        <v>36</v>
      </c>
      <c r="G39" s="29">
        <f t="shared" si="1"/>
        <v>11</v>
      </c>
      <c r="H39" s="30">
        <f t="shared" si="2"/>
        <v>0.80434782608695654</v>
      </c>
      <c r="I39" s="30">
        <f t="shared" si="3"/>
        <v>0.30555555555555558</v>
      </c>
      <c r="J39" s="10">
        <v>2575</v>
      </c>
      <c r="K39" s="10">
        <v>15</v>
      </c>
      <c r="L39" s="10">
        <v>4</v>
      </c>
      <c r="M39" s="31">
        <f t="shared" si="4"/>
        <v>2571</v>
      </c>
      <c r="N39" s="31">
        <f t="shared" si="5"/>
        <v>11</v>
      </c>
      <c r="O39" s="32">
        <f t="shared" si="6"/>
        <v>1.5533980582524273E-3</v>
      </c>
      <c r="P39" s="32">
        <f t="shared" si="7"/>
        <v>4.2784908595877094E-3</v>
      </c>
      <c r="Q39" s="10">
        <v>1917</v>
      </c>
      <c r="R39" s="10">
        <v>317</v>
      </c>
      <c r="S39" s="10">
        <v>208</v>
      </c>
      <c r="T39" s="10">
        <f t="shared" si="8"/>
        <v>1709</v>
      </c>
      <c r="U39" s="10">
        <f t="shared" si="9"/>
        <v>109</v>
      </c>
      <c r="V39" s="27">
        <f t="shared" si="10"/>
        <v>0.10850286906624934</v>
      </c>
      <c r="W39" s="27">
        <f t="shared" si="11"/>
        <v>6.3779988297249859E-2</v>
      </c>
      <c r="X39" s="10">
        <v>2017</v>
      </c>
      <c r="Y39" s="10">
        <v>368</v>
      </c>
      <c r="Z39" s="10">
        <v>204</v>
      </c>
      <c r="AA39" s="10">
        <f t="shared" si="12"/>
        <v>1813</v>
      </c>
      <c r="AB39" s="10">
        <f t="shared" si="13"/>
        <v>164</v>
      </c>
      <c r="AC39" s="27">
        <f t="shared" si="14"/>
        <v>0.10114030738720872</v>
      </c>
      <c r="AD39" s="27">
        <f t="shared" si="15"/>
        <v>9.0457804743519027E-2</v>
      </c>
    </row>
    <row r="40" spans="1:30">
      <c r="A40" t="s">
        <v>26</v>
      </c>
      <c r="B40" t="s">
        <v>27</v>
      </c>
      <c r="C40" s="10">
        <v>52</v>
      </c>
      <c r="D40" s="10">
        <v>9</v>
      </c>
      <c r="E40" s="10">
        <v>7</v>
      </c>
      <c r="F40" s="10">
        <f t="shared" si="0"/>
        <v>45</v>
      </c>
      <c r="G40" s="10">
        <f t="shared" si="1"/>
        <v>2</v>
      </c>
      <c r="H40" s="27">
        <f t="shared" si="2"/>
        <v>0.13461538461538461</v>
      </c>
      <c r="I40" s="27">
        <f t="shared" si="3"/>
        <v>4.4444444444444446E-2</v>
      </c>
      <c r="J40" s="10">
        <v>2929</v>
      </c>
      <c r="K40" s="10">
        <v>11</v>
      </c>
      <c r="L40" s="10">
        <v>1</v>
      </c>
      <c r="M40" s="31">
        <f t="shared" si="4"/>
        <v>2928</v>
      </c>
      <c r="N40" s="31">
        <f t="shared" si="5"/>
        <v>10</v>
      </c>
      <c r="O40" s="32">
        <f t="shared" si="6"/>
        <v>3.414134516899966E-4</v>
      </c>
      <c r="P40" s="32">
        <f t="shared" si="7"/>
        <v>3.4153005464480873E-3</v>
      </c>
      <c r="Q40" s="10">
        <v>1833</v>
      </c>
      <c r="R40" s="10">
        <v>201</v>
      </c>
      <c r="S40" s="10">
        <v>103</v>
      </c>
      <c r="T40" s="10">
        <f t="shared" si="8"/>
        <v>1730</v>
      </c>
      <c r="U40" s="10">
        <f t="shared" si="9"/>
        <v>98</v>
      </c>
      <c r="V40" s="27">
        <f t="shared" si="10"/>
        <v>5.6192034915439171E-2</v>
      </c>
      <c r="W40" s="27">
        <f t="shared" si="11"/>
        <v>5.6647398843930635E-2</v>
      </c>
      <c r="X40" s="10">
        <v>1624</v>
      </c>
      <c r="Y40" s="10">
        <v>191</v>
      </c>
      <c r="Z40" s="10">
        <v>100</v>
      </c>
      <c r="AA40" s="10">
        <f t="shared" si="12"/>
        <v>1524</v>
      </c>
      <c r="AB40" s="10">
        <f t="shared" si="13"/>
        <v>91</v>
      </c>
      <c r="AC40" s="27">
        <f t="shared" si="14"/>
        <v>6.1576354679802957E-2</v>
      </c>
      <c r="AD40" s="27">
        <f t="shared" si="15"/>
        <v>5.9711286089238848E-2</v>
      </c>
    </row>
    <row r="41" spans="1:30">
      <c r="A41" t="s">
        <v>28</v>
      </c>
      <c r="B41" t="s">
        <v>29</v>
      </c>
      <c r="C41" s="29">
        <v>186</v>
      </c>
      <c r="D41" s="29">
        <v>83</v>
      </c>
      <c r="E41" s="29">
        <v>58</v>
      </c>
      <c r="F41" s="29">
        <f t="shared" si="0"/>
        <v>128</v>
      </c>
      <c r="G41" s="29">
        <f t="shared" si="1"/>
        <v>25</v>
      </c>
      <c r="H41" s="30">
        <f t="shared" si="2"/>
        <v>0.31182795698924731</v>
      </c>
      <c r="I41" s="30">
        <f t="shared" si="3"/>
        <v>0.1953125</v>
      </c>
      <c r="J41" s="10">
        <v>7229</v>
      </c>
      <c r="K41" s="10">
        <v>20</v>
      </c>
      <c r="L41" s="10">
        <v>11</v>
      </c>
      <c r="M41" s="31">
        <f t="shared" si="4"/>
        <v>7218</v>
      </c>
      <c r="N41" s="31">
        <f t="shared" si="5"/>
        <v>9</v>
      </c>
      <c r="O41" s="32">
        <f t="shared" si="6"/>
        <v>1.5216489140960022E-3</v>
      </c>
      <c r="P41" s="32">
        <f t="shared" si="7"/>
        <v>1.2468827930174563E-3</v>
      </c>
      <c r="Q41" s="29">
        <v>6971</v>
      </c>
      <c r="R41" s="29">
        <v>3224</v>
      </c>
      <c r="S41" s="29">
        <v>2419</v>
      </c>
      <c r="T41" s="29">
        <f t="shared" si="8"/>
        <v>4552</v>
      </c>
      <c r="U41" s="29">
        <f t="shared" si="9"/>
        <v>805</v>
      </c>
      <c r="V41" s="30">
        <f t="shared" si="10"/>
        <v>0.34700903744082628</v>
      </c>
      <c r="W41" s="30">
        <f t="shared" si="11"/>
        <v>0.17684534270650262</v>
      </c>
      <c r="X41" s="29">
        <v>7372</v>
      </c>
      <c r="Y41" s="29">
        <v>3292</v>
      </c>
      <c r="Z41" s="29">
        <v>2011</v>
      </c>
      <c r="AA41" s="29">
        <f t="shared" si="12"/>
        <v>5361</v>
      </c>
      <c r="AB41" s="29">
        <f t="shared" si="13"/>
        <v>1281</v>
      </c>
      <c r="AC41" s="30">
        <f t="shared" si="14"/>
        <v>0.27278893109061314</v>
      </c>
      <c r="AD41" s="30">
        <f t="shared" si="15"/>
        <v>0.23894795747062114</v>
      </c>
    </row>
    <row r="42" spans="1:30">
      <c r="A42" t="s">
        <v>30</v>
      </c>
      <c r="B42" t="s">
        <v>31</v>
      </c>
      <c r="C42" s="10">
        <v>46</v>
      </c>
      <c r="D42" s="10">
        <v>15</v>
      </c>
      <c r="E42" s="10">
        <v>3</v>
      </c>
      <c r="F42" s="10">
        <f t="shared" si="0"/>
        <v>43</v>
      </c>
      <c r="G42" s="10">
        <f t="shared" si="1"/>
        <v>12</v>
      </c>
      <c r="H42" s="27">
        <f t="shared" si="2"/>
        <v>6.5217391304347824E-2</v>
      </c>
      <c r="I42" s="27">
        <f t="shared" si="3"/>
        <v>0.27906976744186046</v>
      </c>
      <c r="J42" s="10">
        <v>1003</v>
      </c>
      <c r="K42" s="10">
        <v>8</v>
      </c>
      <c r="L42" s="10">
        <v>4</v>
      </c>
      <c r="M42" s="31">
        <f t="shared" si="4"/>
        <v>999</v>
      </c>
      <c r="N42" s="31">
        <f t="shared" si="5"/>
        <v>4</v>
      </c>
      <c r="O42" s="32">
        <f t="shared" si="6"/>
        <v>3.9880358923230306E-3</v>
      </c>
      <c r="P42" s="32">
        <f t="shared" si="7"/>
        <v>4.004004004004004E-3</v>
      </c>
      <c r="Q42" s="10">
        <v>1436</v>
      </c>
      <c r="R42" s="10">
        <v>37</v>
      </c>
      <c r="S42" s="10">
        <v>20</v>
      </c>
      <c r="T42" s="10">
        <f t="shared" si="8"/>
        <v>1416</v>
      </c>
      <c r="U42" s="10">
        <f t="shared" si="9"/>
        <v>17</v>
      </c>
      <c r="V42" s="27">
        <f t="shared" si="10"/>
        <v>1.3927576601671309E-2</v>
      </c>
      <c r="W42" s="27">
        <f t="shared" si="11"/>
        <v>1.2005649717514125E-2</v>
      </c>
      <c r="X42" s="10">
        <v>1105</v>
      </c>
      <c r="Y42" s="10">
        <v>42</v>
      </c>
      <c r="Z42" s="10">
        <v>7</v>
      </c>
      <c r="AA42" s="10">
        <f t="shared" si="12"/>
        <v>1098</v>
      </c>
      <c r="AB42" s="10">
        <f t="shared" si="13"/>
        <v>35</v>
      </c>
      <c r="AC42" s="27">
        <f t="shared" si="14"/>
        <v>6.3348416289592761E-3</v>
      </c>
      <c r="AD42" s="27">
        <f t="shared" si="15"/>
        <v>3.1876138433515486E-2</v>
      </c>
    </row>
    <row r="43" spans="1:30">
      <c r="A43" t="s">
        <v>32</v>
      </c>
      <c r="B43" t="s">
        <v>33</v>
      </c>
      <c r="C43" s="10">
        <v>208</v>
      </c>
      <c r="D43" s="10">
        <v>56</v>
      </c>
      <c r="E43" s="10">
        <v>30</v>
      </c>
      <c r="F43" s="10">
        <f t="shared" si="0"/>
        <v>178</v>
      </c>
      <c r="G43" s="10">
        <f t="shared" si="1"/>
        <v>26</v>
      </c>
      <c r="H43" s="27">
        <f t="shared" si="2"/>
        <v>0.14423076923076922</v>
      </c>
      <c r="I43" s="27">
        <f t="shared" si="3"/>
        <v>0.14606741573033707</v>
      </c>
      <c r="J43" s="10">
        <v>5412</v>
      </c>
      <c r="K43" s="10">
        <v>16</v>
      </c>
      <c r="L43" s="10">
        <v>2</v>
      </c>
      <c r="M43" s="31">
        <f t="shared" si="4"/>
        <v>5410</v>
      </c>
      <c r="N43" s="31">
        <f t="shared" si="5"/>
        <v>14</v>
      </c>
      <c r="O43" s="32">
        <f t="shared" si="6"/>
        <v>3.6954915003695491E-4</v>
      </c>
      <c r="P43" s="32">
        <f t="shared" si="7"/>
        <v>2.5878003696857672E-3</v>
      </c>
      <c r="Q43" s="10">
        <v>5041</v>
      </c>
      <c r="R43" s="10">
        <v>663</v>
      </c>
      <c r="S43" s="10">
        <v>477</v>
      </c>
      <c r="T43" s="10">
        <f t="shared" si="8"/>
        <v>4564</v>
      </c>
      <c r="U43" s="10">
        <f t="shared" si="9"/>
        <v>186</v>
      </c>
      <c r="V43" s="27">
        <f t="shared" si="10"/>
        <v>9.4624082523308867E-2</v>
      </c>
      <c r="W43" s="27">
        <f t="shared" si="11"/>
        <v>4.0753724802804557E-2</v>
      </c>
      <c r="X43" s="10">
        <v>5226</v>
      </c>
      <c r="Y43" s="10">
        <v>487</v>
      </c>
      <c r="Z43" s="10">
        <v>238</v>
      </c>
      <c r="AA43" s="10">
        <f t="shared" si="12"/>
        <v>4988</v>
      </c>
      <c r="AB43" s="10">
        <f t="shared" si="13"/>
        <v>249</v>
      </c>
      <c r="AC43" s="27">
        <f t="shared" si="14"/>
        <v>4.5541523153463451E-2</v>
      </c>
      <c r="AD43" s="27">
        <f t="shared" si="15"/>
        <v>4.9919807538091422E-2</v>
      </c>
    </row>
    <row r="44" spans="1:30">
      <c r="A44" t="s">
        <v>34</v>
      </c>
      <c r="B44" t="s">
        <v>35</v>
      </c>
      <c r="C44" s="29">
        <v>726</v>
      </c>
      <c r="D44" s="29">
        <v>721</v>
      </c>
      <c r="E44" s="29">
        <v>656</v>
      </c>
      <c r="F44" s="29">
        <f t="shared" si="0"/>
        <v>70</v>
      </c>
      <c r="G44" s="29">
        <f t="shared" si="1"/>
        <v>65</v>
      </c>
      <c r="H44" s="30">
        <f t="shared" si="2"/>
        <v>0.90358126721763088</v>
      </c>
      <c r="I44" s="30">
        <f t="shared" si="3"/>
        <v>0.9285714285714286</v>
      </c>
      <c r="J44" s="10">
        <v>3738</v>
      </c>
      <c r="K44" s="10">
        <v>24</v>
      </c>
      <c r="L44" s="10">
        <v>8</v>
      </c>
      <c r="M44" s="31">
        <f t="shared" si="4"/>
        <v>3730</v>
      </c>
      <c r="N44" s="31">
        <f t="shared" si="5"/>
        <v>16</v>
      </c>
      <c r="O44" s="32">
        <f t="shared" si="6"/>
        <v>2.1401819154628142E-3</v>
      </c>
      <c r="P44" s="32">
        <f t="shared" si="7"/>
        <v>4.2895442359249334E-3</v>
      </c>
      <c r="Q44" s="10">
        <v>3154</v>
      </c>
      <c r="R44" s="10">
        <v>1081</v>
      </c>
      <c r="S44" s="10">
        <v>727</v>
      </c>
      <c r="T44" s="10">
        <f t="shared" si="8"/>
        <v>2427</v>
      </c>
      <c r="U44" s="10">
        <f t="shared" si="9"/>
        <v>354</v>
      </c>
      <c r="V44" s="27">
        <f t="shared" si="10"/>
        <v>0.23050095117311351</v>
      </c>
      <c r="W44" s="27">
        <f t="shared" si="11"/>
        <v>0.14585908529048208</v>
      </c>
      <c r="X44" s="10">
        <v>2900</v>
      </c>
      <c r="Y44" s="10">
        <v>705</v>
      </c>
      <c r="Z44" s="10">
        <v>374</v>
      </c>
      <c r="AA44" s="10">
        <f t="shared" si="12"/>
        <v>2526</v>
      </c>
      <c r="AB44" s="10">
        <f t="shared" si="13"/>
        <v>331</v>
      </c>
      <c r="AC44" s="27">
        <f t="shared" si="14"/>
        <v>0.12896551724137931</v>
      </c>
      <c r="AD44" s="27">
        <f t="shared" si="15"/>
        <v>0.13103721298495646</v>
      </c>
    </row>
    <row r="45" spans="1:30">
      <c r="A45" t="s">
        <v>36</v>
      </c>
      <c r="B45" t="s">
        <v>37</v>
      </c>
      <c r="C45" s="29">
        <v>340</v>
      </c>
      <c r="D45" s="29">
        <v>249</v>
      </c>
      <c r="E45" s="29">
        <v>207</v>
      </c>
      <c r="F45" s="29">
        <f t="shared" si="0"/>
        <v>133</v>
      </c>
      <c r="G45" s="29">
        <f t="shared" si="1"/>
        <v>42</v>
      </c>
      <c r="H45" s="30">
        <f t="shared" si="2"/>
        <v>0.60882352941176465</v>
      </c>
      <c r="I45" s="30">
        <f t="shared" si="3"/>
        <v>0.31578947368421051</v>
      </c>
      <c r="J45" s="10">
        <v>5012</v>
      </c>
      <c r="K45" s="10">
        <v>20</v>
      </c>
      <c r="L45" s="10">
        <v>9</v>
      </c>
      <c r="M45" s="31">
        <f t="shared" si="4"/>
        <v>5003</v>
      </c>
      <c r="N45" s="31">
        <f t="shared" si="5"/>
        <v>11</v>
      </c>
      <c r="O45" s="32">
        <f t="shared" si="6"/>
        <v>1.7956903431763766E-3</v>
      </c>
      <c r="P45" s="32">
        <f t="shared" si="7"/>
        <v>2.1986807915250848E-3</v>
      </c>
      <c r="Q45" s="10">
        <v>3667</v>
      </c>
      <c r="R45" s="10">
        <v>426</v>
      </c>
      <c r="S45" s="10">
        <v>343</v>
      </c>
      <c r="T45" s="10">
        <f t="shared" si="8"/>
        <v>3324</v>
      </c>
      <c r="U45" s="10">
        <f t="shared" si="9"/>
        <v>83</v>
      </c>
      <c r="V45" s="27">
        <f t="shared" si="10"/>
        <v>9.3536951186255796E-2</v>
      </c>
      <c r="W45" s="27">
        <f t="shared" si="11"/>
        <v>2.4969915764139591E-2</v>
      </c>
      <c r="X45" s="10">
        <v>3489</v>
      </c>
      <c r="Y45" s="10">
        <v>365</v>
      </c>
      <c r="Z45" s="10">
        <v>205</v>
      </c>
      <c r="AA45" s="10">
        <f t="shared" si="12"/>
        <v>3284</v>
      </c>
      <c r="AB45" s="10">
        <f t="shared" si="13"/>
        <v>160</v>
      </c>
      <c r="AC45" s="27">
        <f t="shared" si="14"/>
        <v>5.8756090570364003E-2</v>
      </c>
      <c r="AD45" s="27">
        <f t="shared" si="15"/>
        <v>4.8721071863580996E-2</v>
      </c>
    </row>
    <row r="46" spans="1:30">
      <c r="A46" t="s">
        <v>38</v>
      </c>
      <c r="B46" t="s">
        <v>39</v>
      </c>
      <c r="C46" s="29">
        <v>1040</v>
      </c>
      <c r="D46" s="29">
        <v>1228</v>
      </c>
      <c r="E46" s="29">
        <v>1008</v>
      </c>
      <c r="F46" s="29">
        <f t="shared" si="0"/>
        <v>32</v>
      </c>
      <c r="G46" s="29">
        <f t="shared" si="1"/>
        <v>220</v>
      </c>
      <c r="H46" s="30">
        <f t="shared" si="2"/>
        <v>0.96923076923076923</v>
      </c>
      <c r="I46" s="30">
        <f t="shared" si="3"/>
        <v>6.875</v>
      </c>
      <c r="J46" s="29">
        <v>3603</v>
      </c>
      <c r="K46" s="29">
        <v>3042</v>
      </c>
      <c r="L46" s="29">
        <v>2483</v>
      </c>
      <c r="M46" s="29">
        <f t="shared" si="4"/>
        <v>1120</v>
      </c>
      <c r="N46" s="29">
        <f t="shared" si="5"/>
        <v>559</v>
      </c>
      <c r="O46" s="33">
        <f t="shared" si="6"/>
        <v>0.68914793227865667</v>
      </c>
      <c r="P46" s="33">
        <f t="shared" si="7"/>
        <v>0.49910714285714286</v>
      </c>
      <c r="Q46" s="29">
        <v>2095</v>
      </c>
      <c r="R46" s="29">
        <v>1815</v>
      </c>
      <c r="S46" s="29">
        <v>1473</v>
      </c>
      <c r="T46" s="29">
        <f t="shared" si="8"/>
        <v>622</v>
      </c>
      <c r="U46" s="29">
        <f t="shared" si="9"/>
        <v>342</v>
      </c>
      <c r="V46" s="30">
        <f t="shared" si="10"/>
        <v>0.70310262529832934</v>
      </c>
      <c r="W46" s="30">
        <f t="shared" si="11"/>
        <v>0.54983922829581988</v>
      </c>
      <c r="X46" s="29">
        <v>2325</v>
      </c>
      <c r="Y46" s="29">
        <v>1992</v>
      </c>
      <c r="Z46" s="29">
        <v>1034</v>
      </c>
      <c r="AA46" s="29">
        <f t="shared" si="12"/>
        <v>1291</v>
      </c>
      <c r="AB46" s="29">
        <f t="shared" si="13"/>
        <v>958</v>
      </c>
      <c r="AC46" s="30">
        <f t="shared" si="14"/>
        <v>0.4447311827956989</v>
      </c>
      <c r="AD46" s="30">
        <f t="shared" si="15"/>
        <v>0.74206041828040281</v>
      </c>
    </row>
    <row r="47" spans="1:30">
      <c r="A47" t="s">
        <v>40</v>
      </c>
      <c r="B47" t="s">
        <v>41</v>
      </c>
      <c r="C47" s="29">
        <v>1533</v>
      </c>
      <c r="D47" s="29">
        <v>1759</v>
      </c>
      <c r="E47" s="29">
        <v>1401</v>
      </c>
      <c r="F47" s="29">
        <f t="shared" si="0"/>
        <v>132</v>
      </c>
      <c r="G47" s="29">
        <f t="shared" si="1"/>
        <v>358</v>
      </c>
      <c r="H47" s="30">
        <f t="shared" si="2"/>
        <v>0.91389432485322897</v>
      </c>
      <c r="I47" s="30">
        <f t="shared" si="3"/>
        <v>2.7121212121212119</v>
      </c>
      <c r="J47" s="10">
        <v>3658</v>
      </c>
      <c r="K47" s="10">
        <v>17</v>
      </c>
      <c r="L47" s="10">
        <v>17</v>
      </c>
      <c r="M47" s="31">
        <f t="shared" si="4"/>
        <v>3641</v>
      </c>
      <c r="N47" s="31">
        <f t="shared" si="5"/>
        <v>0</v>
      </c>
      <c r="O47" s="32">
        <f t="shared" si="6"/>
        <v>4.6473482777474031E-3</v>
      </c>
      <c r="P47" s="32">
        <f t="shared" si="7"/>
        <v>0</v>
      </c>
      <c r="Q47" s="10">
        <v>2108</v>
      </c>
      <c r="R47" s="10">
        <v>267</v>
      </c>
      <c r="S47" s="10">
        <v>199</v>
      </c>
      <c r="T47" s="10">
        <f t="shared" si="8"/>
        <v>1909</v>
      </c>
      <c r="U47" s="10">
        <f t="shared" si="9"/>
        <v>68</v>
      </c>
      <c r="V47" s="27">
        <f t="shared" si="10"/>
        <v>9.4402277039848201E-2</v>
      </c>
      <c r="W47" s="27">
        <f t="shared" si="11"/>
        <v>3.5620743844944999E-2</v>
      </c>
      <c r="X47" s="31">
        <v>2165</v>
      </c>
      <c r="Y47" s="31">
        <v>700</v>
      </c>
      <c r="Z47" s="31">
        <v>399</v>
      </c>
      <c r="AA47" s="31">
        <f t="shared" si="12"/>
        <v>1766</v>
      </c>
      <c r="AB47" s="31">
        <f t="shared" si="13"/>
        <v>301</v>
      </c>
      <c r="AC47" s="47">
        <f t="shared" si="14"/>
        <v>0.18429561200923789</v>
      </c>
      <c r="AD47" s="47">
        <f t="shared" si="15"/>
        <v>0.17044167610419025</v>
      </c>
    </row>
    <row r="48" spans="1:30">
      <c r="A48" t="s">
        <v>42</v>
      </c>
      <c r="B48" t="s">
        <v>43</v>
      </c>
      <c r="C48" s="29">
        <v>278</v>
      </c>
      <c r="D48" s="29">
        <v>268</v>
      </c>
      <c r="E48" s="29">
        <v>221</v>
      </c>
      <c r="F48" s="29">
        <f t="shared" si="0"/>
        <v>57</v>
      </c>
      <c r="G48" s="29">
        <f t="shared" si="1"/>
        <v>47</v>
      </c>
      <c r="H48" s="30">
        <f t="shared" si="2"/>
        <v>0.79496402877697847</v>
      </c>
      <c r="I48" s="30">
        <f t="shared" si="3"/>
        <v>0.82456140350877194</v>
      </c>
      <c r="J48" s="10">
        <v>56</v>
      </c>
      <c r="K48" s="10">
        <v>19</v>
      </c>
      <c r="L48" s="10">
        <v>8</v>
      </c>
      <c r="M48" s="31">
        <f t="shared" si="4"/>
        <v>48</v>
      </c>
      <c r="N48" s="31">
        <f t="shared" si="5"/>
        <v>11</v>
      </c>
      <c r="O48" s="32">
        <f t="shared" si="6"/>
        <v>0.14285714285714285</v>
      </c>
      <c r="P48" s="32">
        <f t="shared" si="7"/>
        <v>0.22916666666666666</v>
      </c>
      <c r="Q48" s="29">
        <v>319</v>
      </c>
      <c r="R48" s="29">
        <v>293</v>
      </c>
      <c r="S48" s="29">
        <v>212</v>
      </c>
      <c r="T48" s="29">
        <f t="shared" si="8"/>
        <v>107</v>
      </c>
      <c r="U48" s="29">
        <f t="shared" si="9"/>
        <v>81</v>
      </c>
      <c r="V48" s="30">
        <f t="shared" si="10"/>
        <v>0.66457680250783702</v>
      </c>
      <c r="W48" s="30">
        <f t="shared" si="11"/>
        <v>0.7570093457943925</v>
      </c>
      <c r="X48" s="29">
        <v>245</v>
      </c>
      <c r="Y48" s="29">
        <v>184</v>
      </c>
      <c r="Z48" s="29">
        <v>103</v>
      </c>
      <c r="AA48" s="29">
        <f t="shared" si="12"/>
        <v>142</v>
      </c>
      <c r="AB48" s="29">
        <f t="shared" si="13"/>
        <v>81</v>
      </c>
      <c r="AC48" s="30">
        <f t="shared" si="14"/>
        <v>0.42040816326530611</v>
      </c>
      <c r="AD48" s="30">
        <f t="shared" si="15"/>
        <v>0.57042253521126762</v>
      </c>
    </row>
    <row r="49" spans="1:30">
      <c r="A49" t="s">
        <v>44</v>
      </c>
      <c r="B49" t="s">
        <v>45</v>
      </c>
      <c r="C49" s="10">
        <v>50</v>
      </c>
      <c r="D49" s="10">
        <v>9</v>
      </c>
      <c r="E49" s="10">
        <v>4</v>
      </c>
      <c r="F49" s="10">
        <f t="shared" si="0"/>
        <v>46</v>
      </c>
      <c r="G49" s="10">
        <f t="shared" si="1"/>
        <v>5</v>
      </c>
      <c r="H49" s="27">
        <f t="shared" si="2"/>
        <v>0.08</v>
      </c>
      <c r="I49" s="27">
        <f t="shared" si="3"/>
        <v>0.10869565217391304</v>
      </c>
      <c r="J49" s="10">
        <v>550</v>
      </c>
      <c r="K49" s="10">
        <v>8</v>
      </c>
      <c r="L49" s="10">
        <v>6</v>
      </c>
      <c r="M49" s="31">
        <f t="shared" si="4"/>
        <v>544</v>
      </c>
      <c r="N49" s="31">
        <f t="shared" si="5"/>
        <v>2</v>
      </c>
      <c r="O49" s="32">
        <f t="shared" si="6"/>
        <v>1.090909090909091E-2</v>
      </c>
      <c r="P49" s="32">
        <f t="shared" si="7"/>
        <v>3.6764705882352941E-3</v>
      </c>
      <c r="Q49" s="10">
        <v>261</v>
      </c>
      <c r="R49" s="10">
        <v>14</v>
      </c>
      <c r="S49" s="10">
        <v>13</v>
      </c>
      <c r="T49" s="10">
        <f t="shared" si="8"/>
        <v>248</v>
      </c>
      <c r="U49" s="10">
        <f t="shared" si="9"/>
        <v>1</v>
      </c>
      <c r="V49" s="27">
        <f t="shared" si="10"/>
        <v>4.9808429118773943E-2</v>
      </c>
      <c r="W49" s="27">
        <f t="shared" si="11"/>
        <v>4.0322580645161289E-3</v>
      </c>
      <c r="X49" s="10">
        <v>530</v>
      </c>
      <c r="Y49" s="10">
        <v>28</v>
      </c>
      <c r="Z49" s="10">
        <v>16</v>
      </c>
      <c r="AA49" s="10">
        <f t="shared" si="12"/>
        <v>514</v>
      </c>
      <c r="AB49" s="10">
        <f t="shared" si="13"/>
        <v>12</v>
      </c>
      <c r="AC49" s="27">
        <f t="shared" si="14"/>
        <v>3.0188679245283019E-2</v>
      </c>
      <c r="AD49" s="27">
        <f t="shared" si="15"/>
        <v>2.3346303501945526E-2</v>
      </c>
    </row>
    <row r="50" spans="1:30">
      <c r="A50" t="s">
        <v>46</v>
      </c>
      <c r="B50" t="s">
        <v>47</v>
      </c>
      <c r="C50" s="10">
        <v>40</v>
      </c>
      <c r="D50" s="10">
        <v>15</v>
      </c>
      <c r="E50" s="10">
        <v>10</v>
      </c>
      <c r="F50" s="10">
        <f t="shared" si="0"/>
        <v>30</v>
      </c>
      <c r="G50" s="10">
        <f t="shared" si="1"/>
        <v>5</v>
      </c>
      <c r="H50" s="27">
        <f t="shared" si="2"/>
        <v>0.25</v>
      </c>
      <c r="I50" s="27">
        <f t="shared" si="3"/>
        <v>0.16666666666666666</v>
      </c>
      <c r="J50" s="10">
        <v>1349</v>
      </c>
      <c r="K50" s="10">
        <v>4</v>
      </c>
      <c r="L50" s="10">
        <v>4</v>
      </c>
      <c r="M50" s="31">
        <f t="shared" si="4"/>
        <v>1345</v>
      </c>
      <c r="N50" s="31">
        <f t="shared" si="5"/>
        <v>0</v>
      </c>
      <c r="O50" s="32">
        <f t="shared" si="6"/>
        <v>2.9651593773165306E-3</v>
      </c>
      <c r="P50" s="32">
        <f t="shared" si="7"/>
        <v>0</v>
      </c>
      <c r="Q50" s="10">
        <v>1045</v>
      </c>
      <c r="R50" s="10">
        <v>96</v>
      </c>
      <c r="S50" s="10">
        <v>52</v>
      </c>
      <c r="T50" s="10">
        <f t="shared" si="8"/>
        <v>993</v>
      </c>
      <c r="U50" s="10">
        <f t="shared" si="9"/>
        <v>44</v>
      </c>
      <c r="V50" s="27">
        <f t="shared" si="10"/>
        <v>4.9760765550239235E-2</v>
      </c>
      <c r="W50" s="27">
        <f t="shared" si="11"/>
        <v>4.4310171198388724E-2</v>
      </c>
      <c r="X50" s="10">
        <v>1041</v>
      </c>
      <c r="Y50" s="10">
        <v>116</v>
      </c>
      <c r="Z50" s="10">
        <v>66</v>
      </c>
      <c r="AA50" s="10">
        <f t="shared" si="12"/>
        <v>975</v>
      </c>
      <c r="AB50" s="10">
        <f t="shared" si="13"/>
        <v>50</v>
      </c>
      <c r="AC50" s="27">
        <f t="shared" si="14"/>
        <v>6.3400576368876083E-2</v>
      </c>
      <c r="AD50" s="27">
        <f t="shared" si="15"/>
        <v>5.128205128205128E-2</v>
      </c>
    </row>
    <row r="51" spans="1:30">
      <c r="A51" t="s">
        <v>48</v>
      </c>
      <c r="B51" t="s">
        <v>49</v>
      </c>
      <c r="C51" s="10">
        <v>132</v>
      </c>
      <c r="D51" s="10">
        <v>27</v>
      </c>
      <c r="E51" s="10">
        <v>13</v>
      </c>
      <c r="F51" s="10">
        <f t="shared" si="0"/>
        <v>119</v>
      </c>
      <c r="G51" s="10">
        <f t="shared" si="1"/>
        <v>14</v>
      </c>
      <c r="H51" s="27">
        <f t="shared" si="2"/>
        <v>9.8484848484848481E-2</v>
      </c>
      <c r="I51" s="27">
        <f t="shared" si="3"/>
        <v>0.11764705882352941</v>
      </c>
      <c r="J51" s="10">
        <v>3216</v>
      </c>
      <c r="K51" s="10">
        <v>19</v>
      </c>
      <c r="L51" s="10">
        <v>4</v>
      </c>
      <c r="M51" s="31">
        <f t="shared" si="4"/>
        <v>3212</v>
      </c>
      <c r="N51" s="31">
        <f t="shared" si="5"/>
        <v>15</v>
      </c>
      <c r="O51" s="32">
        <f t="shared" si="6"/>
        <v>1.2437810945273632E-3</v>
      </c>
      <c r="P51" s="32">
        <f t="shared" si="7"/>
        <v>4.6699875466998751E-3</v>
      </c>
      <c r="Q51" s="10">
        <v>2056</v>
      </c>
      <c r="R51" s="10">
        <v>267</v>
      </c>
      <c r="S51" s="10">
        <v>194</v>
      </c>
      <c r="T51" s="10">
        <f t="shared" si="8"/>
        <v>1862</v>
      </c>
      <c r="U51" s="10">
        <f t="shared" si="9"/>
        <v>73</v>
      </c>
      <c r="V51" s="27">
        <f t="shared" si="10"/>
        <v>9.4357976653696496E-2</v>
      </c>
      <c r="W51" s="27">
        <f t="shared" si="11"/>
        <v>3.9205155746509131E-2</v>
      </c>
      <c r="X51" s="10">
        <v>2330</v>
      </c>
      <c r="Y51" s="10">
        <v>164</v>
      </c>
      <c r="Z51" s="10">
        <v>94</v>
      </c>
      <c r="AA51" s="10">
        <f t="shared" si="12"/>
        <v>2236</v>
      </c>
      <c r="AB51" s="10">
        <f t="shared" si="13"/>
        <v>70</v>
      </c>
      <c r="AC51" s="27">
        <f t="shared" si="14"/>
        <v>4.034334763948498E-2</v>
      </c>
      <c r="AD51" s="27">
        <f t="shared" si="15"/>
        <v>3.1305903398926652E-2</v>
      </c>
    </row>
    <row r="52" spans="1:30">
      <c r="A52" t="s">
        <v>50</v>
      </c>
      <c r="B52" t="s">
        <v>51</v>
      </c>
      <c r="C52" s="29">
        <v>124</v>
      </c>
      <c r="D52" s="29">
        <v>97</v>
      </c>
      <c r="E52" s="29">
        <v>75</v>
      </c>
      <c r="F52" s="29">
        <f t="shared" si="0"/>
        <v>49</v>
      </c>
      <c r="G52" s="29">
        <f t="shared" si="1"/>
        <v>22</v>
      </c>
      <c r="H52" s="30">
        <f t="shared" si="2"/>
        <v>0.60483870967741937</v>
      </c>
      <c r="I52" s="30">
        <f t="shared" si="3"/>
        <v>0.44897959183673469</v>
      </c>
      <c r="J52" s="29">
        <v>6461</v>
      </c>
      <c r="K52" s="29">
        <v>5144</v>
      </c>
      <c r="L52" s="29">
        <v>4528</v>
      </c>
      <c r="M52" s="29">
        <f t="shared" si="4"/>
        <v>1933</v>
      </c>
      <c r="N52" s="29">
        <f t="shared" si="5"/>
        <v>616</v>
      </c>
      <c r="O52" s="33">
        <f t="shared" si="6"/>
        <v>0.70082030645410931</v>
      </c>
      <c r="P52" s="33">
        <f t="shared" si="7"/>
        <v>0.31867563372995344</v>
      </c>
      <c r="Q52" s="10">
        <v>2753</v>
      </c>
      <c r="R52" s="10">
        <v>243</v>
      </c>
      <c r="S52" s="10">
        <v>233</v>
      </c>
      <c r="T52" s="10">
        <f t="shared" si="8"/>
        <v>2520</v>
      </c>
      <c r="U52" s="10">
        <f t="shared" si="9"/>
        <v>10</v>
      </c>
      <c r="V52" s="27">
        <f t="shared" si="10"/>
        <v>8.4634943697784237E-2</v>
      </c>
      <c r="W52" s="27">
        <f t="shared" si="11"/>
        <v>3.968253968253968E-3</v>
      </c>
      <c r="X52" s="10">
        <v>3382</v>
      </c>
      <c r="Y52" s="10">
        <v>1268</v>
      </c>
      <c r="Z52" s="10">
        <v>692</v>
      </c>
      <c r="AA52" s="10">
        <f t="shared" si="12"/>
        <v>2690</v>
      </c>
      <c r="AB52" s="10">
        <f t="shared" si="13"/>
        <v>576</v>
      </c>
      <c r="AC52" s="27">
        <f t="shared" si="14"/>
        <v>0.2046126552335896</v>
      </c>
      <c r="AD52" s="27">
        <f t="shared" si="15"/>
        <v>0.21412639405204462</v>
      </c>
    </row>
    <row r="53" spans="1:30">
      <c r="A53" t="s">
        <v>52</v>
      </c>
      <c r="B53" t="s">
        <v>53</v>
      </c>
      <c r="C53" s="29">
        <v>799</v>
      </c>
      <c r="D53" s="29">
        <v>884</v>
      </c>
      <c r="E53" s="29">
        <v>615</v>
      </c>
      <c r="F53" s="29">
        <f t="shared" si="0"/>
        <v>184</v>
      </c>
      <c r="G53" s="29">
        <f t="shared" si="1"/>
        <v>269</v>
      </c>
      <c r="H53" s="30">
        <f t="shared" si="2"/>
        <v>0.76971214017521905</v>
      </c>
      <c r="I53" s="30">
        <f t="shared" si="3"/>
        <v>1.4619565217391304</v>
      </c>
      <c r="J53" s="10">
        <v>249</v>
      </c>
      <c r="K53" s="10">
        <v>1</v>
      </c>
      <c r="L53" s="10">
        <v>1</v>
      </c>
      <c r="M53" s="31">
        <f t="shared" si="4"/>
        <v>248</v>
      </c>
      <c r="N53" s="31">
        <f t="shared" si="5"/>
        <v>0</v>
      </c>
      <c r="O53" s="32">
        <f t="shared" si="6"/>
        <v>4.0160642570281121E-3</v>
      </c>
      <c r="P53" s="32">
        <f t="shared" si="7"/>
        <v>0</v>
      </c>
      <c r="Q53" s="29">
        <v>39</v>
      </c>
      <c r="R53" s="29">
        <v>5</v>
      </c>
      <c r="S53" s="29">
        <v>3</v>
      </c>
      <c r="T53" s="29">
        <f t="shared" si="8"/>
        <v>36</v>
      </c>
      <c r="U53" s="29">
        <f t="shared" si="9"/>
        <v>2</v>
      </c>
      <c r="V53" s="30">
        <f t="shared" si="10"/>
        <v>7.6923076923076927E-2</v>
      </c>
      <c r="W53" s="30">
        <f t="shared" si="11"/>
        <v>5.5555555555555552E-2</v>
      </c>
      <c r="X53" s="10">
        <v>47</v>
      </c>
      <c r="Y53" s="10">
        <v>3</v>
      </c>
      <c r="Z53" s="10">
        <v>3</v>
      </c>
      <c r="AA53" s="10">
        <f t="shared" si="12"/>
        <v>44</v>
      </c>
      <c r="AB53" s="10">
        <f t="shared" si="13"/>
        <v>0</v>
      </c>
      <c r="AC53" s="27">
        <f t="shared" si="14"/>
        <v>6.3829787234042548E-2</v>
      </c>
      <c r="AD53" s="27">
        <f t="shared" si="15"/>
        <v>0</v>
      </c>
    </row>
    <row r="54" spans="1:30">
      <c r="A54" t="s">
        <v>54</v>
      </c>
      <c r="B54" t="s">
        <v>55</v>
      </c>
      <c r="C54" s="10">
        <v>91</v>
      </c>
      <c r="D54" s="10">
        <v>23</v>
      </c>
      <c r="E54" s="10">
        <v>22</v>
      </c>
      <c r="F54" s="10">
        <f t="shared" si="0"/>
        <v>69</v>
      </c>
      <c r="G54" s="10">
        <f t="shared" si="1"/>
        <v>1</v>
      </c>
      <c r="H54" s="27">
        <f t="shared" si="2"/>
        <v>0.24175824175824176</v>
      </c>
      <c r="I54" s="27">
        <f t="shared" si="3"/>
        <v>1.4492753623188406E-2</v>
      </c>
      <c r="J54" s="10">
        <v>2560</v>
      </c>
      <c r="K54" s="10">
        <v>7</v>
      </c>
      <c r="L54" s="10">
        <v>7</v>
      </c>
      <c r="M54" s="31">
        <f t="shared" si="4"/>
        <v>2553</v>
      </c>
      <c r="N54" s="31">
        <f t="shared" si="5"/>
        <v>0</v>
      </c>
      <c r="O54" s="32">
        <f t="shared" si="6"/>
        <v>2.7343749999999998E-3</v>
      </c>
      <c r="P54" s="32">
        <f t="shared" si="7"/>
        <v>0</v>
      </c>
      <c r="Q54" s="10">
        <v>1660</v>
      </c>
      <c r="R54" s="10">
        <v>270</v>
      </c>
      <c r="S54" s="10">
        <v>183</v>
      </c>
      <c r="T54" s="10">
        <f t="shared" si="8"/>
        <v>1477</v>
      </c>
      <c r="U54" s="10">
        <f t="shared" si="9"/>
        <v>87</v>
      </c>
      <c r="V54" s="27">
        <f t="shared" si="10"/>
        <v>0.11024096385542169</v>
      </c>
      <c r="W54" s="27">
        <f t="shared" si="11"/>
        <v>5.8903182125930938E-2</v>
      </c>
      <c r="X54" s="10">
        <v>1641</v>
      </c>
      <c r="Y54" s="10">
        <v>105</v>
      </c>
      <c r="Z54" s="10">
        <v>62</v>
      </c>
      <c r="AA54" s="10">
        <f t="shared" si="12"/>
        <v>1579</v>
      </c>
      <c r="AB54" s="10">
        <f t="shared" si="13"/>
        <v>43</v>
      </c>
      <c r="AC54" s="27">
        <f t="shared" si="14"/>
        <v>3.7781840341255334E-2</v>
      </c>
      <c r="AD54" s="27">
        <f t="shared" si="15"/>
        <v>2.7232425585813805E-2</v>
      </c>
    </row>
    <row r="55" spans="1:30">
      <c r="A55" t="s">
        <v>56</v>
      </c>
      <c r="B55" t="s">
        <v>57</v>
      </c>
      <c r="C55" s="10">
        <v>101</v>
      </c>
      <c r="D55" s="10">
        <v>21</v>
      </c>
      <c r="E55" s="10">
        <v>11</v>
      </c>
      <c r="F55" s="10">
        <f t="shared" si="0"/>
        <v>90</v>
      </c>
      <c r="G55" s="10">
        <f t="shared" si="1"/>
        <v>10</v>
      </c>
      <c r="H55" s="27">
        <f t="shared" si="2"/>
        <v>0.10891089108910891</v>
      </c>
      <c r="I55" s="27">
        <f t="shared" si="3"/>
        <v>0.1111111111111111</v>
      </c>
      <c r="J55" s="10">
        <v>2837</v>
      </c>
      <c r="K55" s="10">
        <v>14</v>
      </c>
      <c r="L55" s="10">
        <v>3</v>
      </c>
      <c r="M55" s="31">
        <f t="shared" si="4"/>
        <v>2834</v>
      </c>
      <c r="N55" s="31">
        <f t="shared" si="5"/>
        <v>11</v>
      </c>
      <c r="O55" s="32">
        <f t="shared" si="6"/>
        <v>1.0574550581600281E-3</v>
      </c>
      <c r="P55" s="32">
        <f t="shared" si="7"/>
        <v>3.8814396612561752E-3</v>
      </c>
      <c r="Q55" s="10">
        <v>2119</v>
      </c>
      <c r="R55" s="10">
        <v>246</v>
      </c>
      <c r="S55" s="10">
        <v>160</v>
      </c>
      <c r="T55" s="10">
        <f t="shared" si="8"/>
        <v>1959</v>
      </c>
      <c r="U55" s="10">
        <f t="shared" si="9"/>
        <v>86</v>
      </c>
      <c r="V55" s="27">
        <f t="shared" si="10"/>
        <v>7.5507314771118453E-2</v>
      </c>
      <c r="W55" s="27">
        <f t="shared" si="11"/>
        <v>4.3899948953547728E-2</v>
      </c>
      <c r="X55" s="10">
        <v>1703</v>
      </c>
      <c r="Y55" s="10">
        <v>58</v>
      </c>
      <c r="Z55" s="10">
        <v>24</v>
      </c>
      <c r="AA55" s="10">
        <f t="shared" si="12"/>
        <v>1679</v>
      </c>
      <c r="AB55" s="10">
        <f t="shared" si="13"/>
        <v>34</v>
      </c>
      <c r="AC55" s="27">
        <f t="shared" si="14"/>
        <v>1.4092777451556078E-2</v>
      </c>
      <c r="AD55" s="27">
        <f t="shared" si="15"/>
        <v>2.0250148898153662E-2</v>
      </c>
    </row>
    <row r="56" spans="1:30">
      <c r="A56" t="s">
        <v>58</v>
      </c>
      <c r="B56" t="s">
        <v>59</v>
      </c>
      <c r="C56" s="29">
        <v>416</v>
      </c>
      <c r="D56" s="29">
        <v>365</v>
      </c>
      <c r="E56" s="29">
        <v>308</v>
      </c>
      <c r="F56" s="29">
        <f t="shared" si="0"/>
        <v>108</v>
      </c>
      <c r="G56" s="29">
        <f t="shared" si="1"/>
        <v>57</v>
      </c>
      <c r="H56" s="30">
        <f t="shared" si="2"/>
        <v>0.74038461538461542</v>
      </c>
      <c r="I56" s="30">
        <f t="shared" si="3"/>
        <v>0.52777777777777779</v>
      </c>
      <c r="J56" s="10">
        <v>5082</v>
      </c>
      <c r="K56" s="10">
        <v>9</v>
      </c>
      <c r="L56" s="10">
        <v>5</v>
      </c>
      <c r="M56" s="31">
        <f t="shared" si="4"/>
        <v>5077</v>
      </c>
      <c r="N56" s="31">
        <f t="shared" si="5"/>
        <v>4</v>
      </c>
      <c r="O56" s="32">
        <f t="shared" si="6"/>
        <v>9.8386462022825665E-4</v>
      </c>
      <c r="P56" s="32">
        <f t="shared" si="7"/>
        <v>7.878668505022651E-4</v>
      </c>
      <c r="Q56" s="10">
        <v>1680</v>
      </c>
      <c r="R56" s="10">
        <v>119</v>
      </c>
      <c r="S56" s="10">
        <v>94</v>
      </c>
      <c r="T56" s="10">
        <f t="shared" si="8"/>
        <v>1586</v>
      </c>
      <c r="U56" s="10">
        <f t="shared" si="9"/>
        <v>25</v>
      </c>
      <c r="V56" s="27">
        <f t="shared" si="10"/>
        <v>5.5952380952380955E-2</v>
      </c>
      <c r="W56" s="27">
        <f t="shared" si="11"/>
        <v>1.5762925598991173E-2</v>
      </c>
      <c r="X56" s="10">
        <v>1960</v>
      </c>
      <c r="Y56" s="10">
        <v>59</v>
      </c>
      <c r="Z56" s="10">
        <v>34</v>
      </c>
      <c r="AA56" s="10">
        <f t="shared" si="12"/>
        <v>1926</v>
      </c>
      <c r="AB56" s="10">
        <f t="shared" si="13"/>
        <v>25</v>
      </c>
      <c r="AC56" s="27">
        <f t="shared" si="14"/>
        <v>1.7346938775510204E-2</v>
      </c>
      <c r="AD56" s="27">
        <f t="shared" si="15"/>
        <v>1.2980269989615784E-2</v>
      </c>
    </row>
    <row r="57" spans="1:30">
      <c r="A57" t="s">
        <v>60</v>
      </c>
      <c r="B57" t="s">
        <v>61</v>
      </c>
      <c r="C57" s="29">
        <v>65</v>
      </c>
      <c r="D57" s="29">
        <v>48</v>
      </c>
      <c r="E57" s="29">
        <v>35</v>
      </c>
      <c r="F57" s="29">
        <f t="shared" si="0"/>
        <v>30</v>
      </c>
      <c r="G57" s="29">
        <f t="shared" si="1"/>
        <v>13</v>
      </c>
      <c r="H57" s="30">
        <f t="shared" si="2"/>
        <v>0.53846153846153844</v>
      </c>
      <c r="I57" s="30">
        <f t="shared" si="3"/>
        <v>0.43333333333333335</v>
      </c>
      <c r="J57" s="10">
        <v>1995</v>
      </c>
      <c r="K57" s="10">
        <v>8</v>
      </c>
      <c r="L57" s="10">
        <v>5</v>
      </c>
      <c r="M57" s="31">
        <f t="shared" si="4"/>
        <v>1990</v>
      </c>
      <c r="N57" s="31">
        <f t="shared" si="5"/>
        <v>3</v>
      </c>
      <c r="O57" s="32">
        <f t="shared" si="6"/>
        <v>2.5062656641604009E-3</v>
      </c>
      <c r="P57" s="32">
        <f t="shared" si="7"/>
        <v>1.507537688442211E-3</v>
      </c>
      <c r="Q57" s="10">
        <v>1718</v>
      </c>
      <c r="R57" s="10">
        <v>271</v>
      </c>
      <c r="S57" s="10">
        <v>211</v>
      </c>
      <c r="T57" s="10">
        <f t="shared" si="8"/>
        <v>1507</v>
      </c>
      <c r="U57" s="10">
        <f t="shared" si="9"/>
        <v>60</v>
      </c>
      <c r="V57" s="27">
        <f t="shared" si="10"/>
        <v>0.12281722933643772</v>
      </c>
      <c r="W57" s="27">
        <f t="shared" si="11"/>
        <v>3.9814200398142006E-2</v>
      </c>
      <c r="X57" s="10">
        <v>1685</v>
      </c>
      <c r="Y57" s="10">
        <v>307</v>
      </c>
      <c r="Z57" s="10">
        <v>192</v>
      </c>
      <c r="AA57" s="10">
        <f t="shared" si="12"/>
        <v>1493</v>
      </c>
      <c r="AB57" s="10">
        <f t="shared" si="13"/>
        <v>115</v>
      </c>
      <c r="AC57" s="27">
        <f t="shared" si="14"/>
        <v>0.11394658753709198</v>
      </c>
      <c r="AD57" s="27">
        <f t="shared" si="15"/>
        <v>7.7026121902210309E-2</v>
      </c>
    </row>
    <row r="58" spans="1:30">
      <c r="A58" t="s">
        <v>62</v>
      </c>
      <c r="B58" t="s">
        <v>63</v>
      </c>
      <c r="C58" s="10">
        <v>60</v>
      </c>
      <c r="D58" s="10">
        <v>14</v>
      </c>
      <c r="E58" s="10">
        <v>6</v>
      </c>
      <c r="F58" s="10">
        <f t="shared" si="0"/>
        <v>54</v>
      </c>
      <c r="G58" s="10">
        <f t="shared" si="1"/>
        <v>8</v>
      </c>
      <c r="H58" s="27">
        <f t="shared" si="2"/>
        <v>0.1</v>
      </c>
      <c r="I58" s="27">
        <f t="shared" si="3"/>
        <v>0.14814814814814814</v>
      </c>
      <c r="J58" s="10">
        <v>2113</v>
      </c>
      <c r="K58" s="10">
        <v>7</v>
      </c>
      <c r="L58" s="10">
        <v>3</v>
      </c>
      <c r="M58" s="31">
        <f t="shared" si="4"/>
        <v>2110</v>
      </c>
      <c r="N58" s="31">
        <f t="shared" si="5"/>
        <v>4</v>
      </c>
      <c r="O58" s="32">
        <f t="shared" si="6"/>
        <v>1.419782300047326E-3</v>
      </c>
      <c r="P58" s="32">
        <f t="shared" si="7"/>
        <v>1.8957345971563982E-3</v>
      </c>
      <c r="Q58" s="10">
        <v>1648</v>
      </c>
      <c r="R58" s="10">
        <v>108</v>
      </c>
      <c r="S58" s="10">
        <v>63</v>
      </c>
      <c r="T58" s="10">
        <f t="shared" si="8"/>
        <v>1585</v>
      </c>
      <c r="U58" s="10">
        <f t="shared" si="9"/>
        <v>45</v>
      </c>
      <c r="V58" s="27">
        <f t="shared" si="10"/>
        <v>3.8228155339805822E-2</v>
      </c>
      <c r="W58" s="27">
        <f t="shared" si="11"/>
        <v>2.8391167192429023E-2</v>
      </c>
      <c r="X58" s="10">
        <v>1602</v>
      </c>
      <c r="Y58" s="10">
        <v>44</v>
      </c>
      <c r="Z58" s="10">
        <v>21</v>
      </c>
      <c r="AA58" s="10">
        <f t="shared" si="12"/>
        <v>1581</v>
      </c>
      <c r="AB58" s="10">
        <f t="shared" si="13"/>
        <v>23</v>
      </c>
      <c r="AC58" s="27">
        <f t="shared" si="14"/>
        <v>1.3108614232209739E-2</v>
      </c>
      <c r="AD58" s="27">
        <f t="shared" si="15"/>
        <v>1.4547754585705249E-2</v>
      </c>
    </row>
    <row r="59" spans="1:30">
      <c r="A59" t="s">
        <v>64</v>
      </c>
      <c r="B59" t="s">
        <v>65</v>
      </c>
      <c r="C59" s="10">
        <v>247</v>
      </c>
      <c r="D59" s="10">
        <v>25</v>
      </c>
      <c r="E59" s="10">
        <v>17</v>
      </c>
      <c r="F59" s="10">
        <f t="shared" si="0"/>
        <v>230</v>
      </c>
      <c r="G59" s="10">
        <f t="shared" si="1"/>
        <v>8</v>
      </c>
      <c r="H59" s="27">
        <f t="shared" si="2"/>
        <v>6.8825910931174086E-2</v>
      </c>
      <c r="I59" s="27">
        <f t="shared" si="3"/>
        <v>3.4782608695652174E-2</v>
      </c>
      <c r="J59" s="10">
        <v>7544</v>
      </c>
      <c r="K59" s="10">
        <v>21</v>
      </c>
      <c r="L59" s="10">
        <v>9</v>
      </c>
      <c r="M59" s="31">
        <f t="shared" si="4"/>
        <v>7535</v>
      </c>
      <c r="N59" s="31">
        <f t="shared" si="5"/>
        <v>12</v>
      </c>
      <c r="O59" s="32">
        <f t="shared" si="6"/>
        <v>1.1930010604453872E-3</v>
      </c>
      <c r="P59" s="32">
        <f t="shared" si="7"/>
        <v>1.5925680159256802E-3</v>
      </c>
      <c r="Q59" s="10">
        <v>3788</v>
      </c>
      <c r="R59" s="10">
        <v>848</v>
      </c>
      <c r="S59" s="10">
        <v>598</v>
      </c>
      <c r="T59" s="10">
        <f t="shared" si="8"/>
        <v>3190</v>
      </c>
      <c r="U59" s="10">
        <f t="shared" si="9"/>
        <v>250</v>
      </c>
      <c r="V59" s="27">
        <f t="shared" si="10"/>
        <v>0.15786694825765576</v>
      </c>
      <c r="W59" s="27">
        <f t="shared" si="11"/>
        <v>7.8369905956112859E-2</v>
      </c>
      <c r="X59" s="10">
        <v>5269</v>
      </c>
      <c r="Y59" s="10">
        <v>765</v>
      </c>
      <c r="Z59" s="10">
        <v>437</v>
      </c>
      <c r="AA59" s="10">
        <f t="shared" si="12"/>
        <v>4832</v>
      </c>
      <c r="AB59" s="10">
        <f t="shared" si="13"/>
        <v>328</v>
      </c>
      <c r="AC59" s="27">
        <f t="shared" si="14"/>
        <v>8.2937938887834503E-2</v>
      </c>
      <c r="AD59" s="27">
        <f t="shared" si="15"/>
        <v>6.7880794701986755E-2</v>
      </c>
    </row>
    <row r="60" spans="1:30">
      <c r="A60" t="s">
        <v>66</v>
      </c>
      <c r="B60" t="s">
        <v>67</v>
      </c>
      <c r="C60" s="29">
        <v>133</v>
      </c>
      <c r="D60" s="29">
        <v>73</v>
      </c>
      <c r="E60" s="29">
        <v>44</v>
      </c>
      <c r="F60" s="29">
        <f t="shared" si="0"/>
        <v>89</v>
      </c>
      <c r="G60" s="29">
        <f t="shared" si="1"/>
        <v>29</v>
      </c>
      <c r="H60" s="30">
        <f t="shared" si="2"/>
        <v>0.33082706766917291</v>
      </c>
      <c r="I60" s="30">
        <f t="shared" si="3"/>
        <v>0.3258426966292135</v>
      </c>
      <c r="J60" s="10">
        <v>229</v>
      </c>
      <c r="K60" s="10">
        <v>10</v>
      </c>
      <c r="L60" s="10">
        <v>4</v>
      </c>
      <c r="M60" s="31">
        <f t="shared" si="4"/>
        <v>225</v>
      </c>
      <c r="N60" s="31">
        <f t="shared" si="5"/>
        <v>6</v>
      </c>
      <c r="O60" s="32">
        <f t="shared" si="6"/>
        <v>1.7467248908296942E-2</v>
      </c>
      <c r="P60" s="32">
        <f t="shared" si="7"/>
        <v>2.6666666666666668E-2</v>
      </c>
      <c r="Q60" s="29">
        <v>532</v>
      </c>
      <c r="R60" s="29">
        <v>206</v>
      </c>
      <c r="S60" s="29">
        <v>179</v>
      </c>
      <c r="T60" s="29">
        <f t="shared" si="8"/>
        <v>353</v>
      </c>
      <c r="U60" s="29">
        <f t="shared" si="9"/>
        <v>27</v>
      </c>
      <c r="V60" s="30">
        <f t="shared" si="10"/>
        <v>0.33646616541353386</v>
      </c>
      <c r="W60" s="30">
        <f t="shared" si="11"/>
        <v>7.6487252124645896E-2</v>
      </c>
      <c r="X60" s="10">
        <v>338</v>
      </c>
      <c r="Y60" s="10">
        <v>76</v>
      </c>
      <c r="Z60" s="10">
        <v>38</v>
      </c>
      <c r="AA60" s="10">
        <f t="shared" si="12"/>
        <v>300</v>
      </c>
      <c r="AB60" s="10">
        <f t="shared" si="13"/>
        <v>38</v>
      </c>
      <c r="AC60" s="27">
        <f t="shared" si="14"/>
        <v>0.11242603550295859</v>
      </c>
      <c r="AD60" s="27">
        <f t="shared" si="15"/>
        <v>0.12666666666666668</v>
      </c>
    </row>
    <row r="61" spans="1:30">
      <c r="A61" t="s">
        <v>68</v>
      </c>
      <c r="B61" t="s">
        <v>69</v>
      </c>
      <c r="C61" s="10">
        <v>36</v>
      </c>
      <c r="D61" s="10">
        <v>8</v>
      </c>
      <c r="E61" s="10">
        <v>2</v>
      </c>
      <c r="F61" s="10">
        <f t="shared" si="0"/>
        <v>34</v>
      </c>
      <c r="G61" s="10">
        <f t="shared" si="1"/>
        <v>6</v>
      </c>
      <c r="H61" s="27">
        <f t="shared" si="2"/>
        <v>5.5555555555555552E-2</v>
      </c>
      <c r="I61" s="27">
        <f t="shared" si="3"/>
        <v>0.17647058823529413</v>
      </c>
      <c r="J61" s="10">
        <v>4382</v>
      </c>
      <c r="K61" s="10">
        <v>16</v>
      </c>
      <c r="L61" s="10">
        <v>3</v>
      </c>
      <c r="M61" s="31">
        <f t="shared" si="4"/>
        <v>4379</v>
      </c>
      <c r="N61" s="31">
        <f t="shared" si="5"/>
        <v>13</v>
      </c>
      <c r="O61" s="32">
        <f t="shared" si="6"/>
        <v>6.8461889548151534E-4</v>
      </c>
      <c r="P61" s="32">
        <f t="shared" si="7"/>
        <v>2.9687143183375199E-3</v>
      </c>
      <c r="Q61" s="10">
        <v>1450</v>
      </c>
      <c r="R61" s="10">
        <v>149</v>
      </c>
      <c r="S61" s="10">
        <v>109</v>
      </c>
      <c r="T61" s="10">
        <f t="shared" si="8"/>
        <v>1341</v>
      </c>
      <c r="U61" s="10">
        <f t="shared" si="9"/>
        <v>40</v>
      </c>
      <c r="V61" s="27">
        <f t="shared" si="10"/>
        <v>7.5172413793103451E-2</v>
      </c>
      <c r="W61" s="27">
        <f t="shared" si="11"/>
        <v>2.9828486204325131E-2</v>
      </c>
      <c r="X61" s="10">
        <v>1888</v>
      </c>
      <c r="Y61" s="10">
        <v>107</v>
      </c>
      <c r="Z61" s="10">
        <v>56</v>
      </c>
      <c r="AA61" s="10">
        <f t="shared" si="12"/>
        <v>1832</v>
      </c>
      <c r="AB61" s="10">
        <f t="shared" si="13"/>
        <v>51</v>
      </c>
      <c r="AC61" s="27">
        <f t="shared" si="14"/>
        <v>2.9661016949152543E-2</v>
      </c>
      <c r="AD61" s="27">
        <f t="shared" si="15"/>
        <v>2.7838427947598252E-2</v>
      </c>
    </row>
    <row r="62" spans="1:30">
      <c r="A62" t="s">
        <v>70</v>
      </c>
      <c r="B62" t="s">
        <v>71</v>
      </c>
      <c r="C62" s="10">
        <v>132</v>
      </c>
      <c r="D62" s="10">
        <v>16</v>
      </c>
      <c r="E62" s="10">
        <v>6</v>
      </c>
      <c r="F62" s="10">
        <f t="shared" si="0"/>
        <v>126</v>
      </c>
      <c r="G62" s="10">
        <f t="shared" si="1"/>
        <v>10</v>
      </c>
      <c r="H62" s="27">
        <f t="shared" si="2"/>
        <v>4.5454545454545456E-2</v>
      </c>
      <c r="I62" s="27">
        <f t="shared" si="3"/>
        <v>7.9365079365079361E-2</v>
      </c>
      <c r="J62" s="10">
        <v>6424</v>
      </c>
      <c r="K62" s="10">
        <v>11</v>
      </c>
      <c r="L62" s="10">
        <v>8</v>
      </c>
      <c r="M62" s="31">
        <f t="shared" si="4"/>
        <v>6416</v>
      </c>
      <c r="N62" s="31">
        <f t="shared" si="5"/>
        <v>3</v>
      </c>
      <c r="O62" s="32">
        <f t="shared" si="6"/>
        <v>1.2453300124533001E-3</v>
      </c>
      <c r="P62" s="32">
        <f t="shared" si="7"/>
        <v>4.6758104738154612E-4</v>
      </c>
      <c r="Q62" s="10">
        <v>3859</v>
      </c>
      <c r="R62" s="10">
        <v>155</v>
      </c>
      <c r="S62" s="10">
        <v>99</v>
      </c>
      <c r="T62" s="10">
        <f t="shared" si="8"/>
        <v>3760</v>
      </c>
      <c r="U62" s="10">
        <f t="shared" si="9"/>
        <v>56</v>
      </c>
      <c r="V62" s="27">
        <f t="shared" si="10"/>
        <v>2.5654314589271834E-2</v>
      </c>
      <c r="W62" s="27">
        <f t="shared" si="11"/>
        <v>1.4893617021276596E-2</v>
      </c>
      <c r="X62" s="10">
        <v>3360</v>
      </c>
      <c r="Y62" s="10">
        <v>147</v>
      </c>
      <c r="Z62" s="10">
        <v>55</v>
      </c>
      <c r="AA62" s="10">
        <f t="shared" si="12"/>
        <v>3305</v>
      </c>
      <c r="AB62" s="10">
        <f t="shared" si="13"/>
        <v>92</v>
      </c>
      <c r="AC62" s="27">
        <f t="shared" si="14"/>
        <v>1.636904761904762E-2</v>
      </c>
      <c r="AD62" s="27">
        <f t="shared" si="15"/>
        <v>2.7836611195158852E-2</v>
      </c>
    </row>
    <row r="63" spans="1:30">
      <c r="A63" t="s">
        <v>72</v>
      </c>
      <c r="B63" t="s">
        <v>73</v>
      </c>
      <c r="C63" s="29">
        <v>2</v>
      </c>
      <c r="D63" s="29">
        <v>0</v>
      </c>
      <c r="E63" s="29">
        <v>2</v>
      </c>
      <c r="F63" s="29">
        <f t="shared" si="0"/>
        <v>0</v>
      </c>
      <c r="G63" s="29">
        <f t="shared" si="1"/>
        <v>-2</v>
      </c>
      <c r="H63" s="30">
        <f t="shared" si="2"/>
        <v>1</v>
      </c>
      <c r="I63" s="30" t="e">
        <f t="shared" si="3"/>
        <v>#DIV/0!</v>
      </c>
      <c r="J63" s="29">
        <v>19</v>
      </c>
      <c r="K63" s="29">
        <v>4</v>
      </c>
      <c r="L63" s="29">
        <v>7</v>
      </c>
      <c r="M63" s="29">
        <f t="shared" si="4"/>
        <v>12</v>
      </c>
      <c r="N63" s="29">
        <f t="shared" si="5"/>
        <v>-3</v>
      </c>
      <c r="O63" s="33">
        <f t="shared" si="6"/>
        <v>0.36842105263157893</v>
      </c>
      <c r="P63" s="33">
        <f t="shared" si="7"/>
        <v>-0.25</v>
      </c>
      <c r="Q63" s="29">
        <v>10</v>
      </c>
      <c r="R63" s="29">
        <v>3</v>
      </c>
      <c r="S63" s="29">
        <v>3</v>
      </c>
      <c r="T63" s="29">
        <f t="shared" si="8"/>
        <v>7</v>
      </c>
      <c r="U63" s="29">
        <f t="shared" si="9"/>
        <v>0</v>
      </c>
      <c r="V63" s="30">
        <f t="shared" si="10"/>
        <v>0.3</v>
      </c>
      <c r="W63" s="30">
        <f t="shared" si="11"/>
        <v>0</v>
      </c>
      <c r="X63" s="10">
        <v>10</v>
      </c>
      <c r="Y63" s="10">
        <v>0</v>
      </c>
      <c r="Z63" s="10">
        <v>1</v>
      </c>
      <c r="AA63" s="10">
        <f t="shared" si="12"/>
        <v>9</v>
      </c>
      <c r="AB63" s="10">
        <f t="shared" si="13"/>
        <v>-1</v>
      </c>
      <c r="AC63" s="27">
        <f t="shared" si="14"/>
        <v>0.1</v>
      </c>
      <c r="AD63" s="27">
        <f t="shared" si="15"/>
        <v>-0.1111111111111111</v>
      </c>
    </row>
    <row r="64" spans="1:30">
      <c r="A64" t="s">
        <v>74</v>
      </c>
      <c r="B64" t="s">
        <v>75</v>
      </c>
      <c r="C64" s="10">
        <v>36</v>
      </c>
      <c r="D64" s="10">
        <v>4</v>
      </c>
      <c r="E64" s="10">
        <v>2</v>
      </c>
      <c r="F64" s="10">
        <f t="shared" si="0"/>
        <v>34</v>
      </c>
      <c r="G64" s="10">
        <f t="shared" si="1"/>
        <v>2</v>
      </c>
      <c r="H64" s="27">
        <f t="shared" si="2"/>
        <v>5.5555555555555552E-2</v>
      </c>
      <c r="I64" s="27">
        <f t="shared" si="3"/>
        <v>5.8823529411764705E-2</v>
      </c>
      <c r="J64" s="10">
        <v>1335</v>
      </c>
      <c r="K64" s="10">
        <v>11</v>
      </c>
      <c r="L64" s="10">
        <v>0</v>
      </c>
      <c r="M64" s="31">
        <f t="shared" si="4"/>
        <v>1335</v>
      </c>
      <c r="N64" s="31">
        <f t="shared" si="5"/>
        <v>11</v>
      </c>
      <c r="O64" s="32">
        <f t="shared" si="6"/>
        <v>0</v>
      </c>
      <c r="P64" s="32">
        <f t="shared" si="7"/>
        <v>8.2397003745318352E-3</v>
      </c>
      <c r="Q64" s="10">
        <v>720</v>
      </c>
      <c r="R64" s="10">
        <v>78</v>
      </c>
      <c r="S64" s="10">
        <v>54</v>
      </c>
      <c r="T64" s="10">
        <f t="shared" si="8"/>
        <v>666</v>
      </c>
      <c r="U64" s="10">
        <f t="shared" si="9"/>
        <v>24</v>
      </c>
      <c r="V64" s="27">
        <f t="shared" si="10"/>
        <v>7.4999999999999997E-2</v>
      </c>
      <c r="W64" s="27">
        <f t="shared" si="11"/>
        <v>3.6036036036036036E-2</v>
      </c>
      <c r="X64" s="10">
        <v>832</v>
      </c>
      <c r="Y64" s="10">
        <v>74</v>
      </c>
      <c r="Z64" s="10">
        <v>47</v>
      </c>
      <c r="AA64" s="10">
        <f t="shared" si="12"/>
        <v>785</v>
      </c>
      <c r="AB64" s="10">
        <f t="shared" si="13"/>
        <v>27</v>
      </c>
      <c r="AC64" s="27">
        <f t="shared" si="14"/>
        <v>5.6490384615384616E-2</v>
      </c>
      <c r="AD64" s="27">
        <f t="shared" si="15"/>
        <v>3.4394904458598725E-2</v>
      </c>
    </row>
    <row r="65" spans="1:30">
      <c r="A65" t="s">
        <v>76</v>
      </c>
      <c r="B65" t="s">
        <v>77</v>
      </c>
      <c r="C65" s="10">
        <v>253</v>
      </c>
      <c r="D65" s="10">
        <v>76</v>
      </c>
      <c r="E65" s="10">
        <v>52</v>
      </c>
      <c r="F65" s="10">
        <f t="shared" si="0"/>
        <v>201</v>
      </c>
      <c r="G65" s="10">
        <f t="shared" si="1"/>
        <v>24</v>
      </c>
      <c r="H65" s="27">
        <f t="shared" si="2"/>
        <v>0.20553359683794467</v>
      </c>
      <c r="I65" s="27">
        <f t="shared" si="3"/>
        <v>0.11940298507462686</v>
      </c>
      <c r="J65" s="10">
        <v>11202</v>
      </c>
      <c r="K65" s="10">
        <v>70</v>
      </c>
      <c r="L65" s="10">
        <v>91</v>
      </c>
      <c r="M65" s="31">
        <f t="shared" si="4"/>
        <v>11111</v>
      </c>
      <c r="N65" s="31">
        <f t="shared" si="5"/>
        <v>-21</v>
      </c>
      <c r="O65" s="32">
        <f t="shared" si="6"/>
        <v>8.1235493661846094E-3</v>
      </c>
      <c r="P65" s="32">
        <f t="shared" si="7"/>
        <v>-1.8900189001890019E-3</v>
      </c>
      <c r="Q65" s="10">
        <v>10163</v>
      </c>
      <c r="R65" s="10">
        <v>823</v>
      </c>
      <c r="S65" s="10">
        <v>580</v>
      </c>
      <c r="T65" s="10">
        <f t="shared" si="8"/>
        <v>9583</v>
      </c>
      <c r="U65" s="10">
        <f t="shared" si="9"/>
        <v>243</v>
      </c>
      <c r="V65" s="27">
        <f t="shared" si="10"/>
        <v>5.7069762865295678E-2</v>
      </c>
      <c r="W65" s="27">
        <f t="shared" si="11"/>
        <v>2.5357403735782113E-2</v>
      </c>
      <c r="X65" s="10">
        <v>8527</v>
      </c>
      <c r="Y65" s="10">
        <v>629</v>
      </c>
      <c r="Z65" s="10">
        <v>325</v>
      </c>
      <c r="AA65" s="10">
        <f t="shared" si="12"/>
        <v>8202</v>
      </c>
      <c r="AB65" s="10">
        <f t="shared" si="13"/>
        <v>304</v>
      </c>
      <c r="AC65" s="27">
        <f t="shared" si="14"/>
        <v>3.81142254016653E-2</v>
      </c>
      <c r="AD65" s="27">
        <f t="shared" si="15"/>
        <v>3.7064130699829313E-2</v>
      </c>
    </row>
    <row r="66" spans="1:30">
      <c r="A66" t="s">
        <v>78</v>
      </c>
      <c r="B66" t="s">
        <v>79</v>
      </c>
      <c r="C66" s="29">
        <v>120</v>
      </c>
      <c r="D66" s="29">
        <v>51</v>
      </c>
      <c r="E66" s="29">
        <v>38</v>
      </c>
      <c r="F66" s="29">
        <f t="shared" si="0"/>
        <v>82</v>
      </c>
      <c r="G66" s="29">
        <f t="shared" si="1"/>
        <v>13</v>
      </c>
      <c r="H66" s="30">
        <f t="shared" si="2"/>
        <v>0.31666666666666665</v>
      </c>
      <c r="I66" s="30">
        <f t="shared" si="3"/>
        <v>0.15853658536585366</v>
      </c>
      <c r="J66" s="10">
        <v>3209</v>
      </c>
      <c r="K66" s="10">
        <v>12</v>
      </c>
      <c r="L66" s="10">
        <v>6</v>
      </c>
      <c r="M66" s="31">
        <f t="shared" si="4"/>
        <v>3203</v>
      </c>
      <c r="N66" s="31">
        <f t="shared" si="5"/>
        <v>6</v>
      </c>
      <c r="O66" s="32">
        <f t="shared" si="6"/>
        <v>1.869741352446245E-3</v>
      </c>
      <c r="P66" s="32">
        <f t="shared" si="7"/>
        <v>1.8732438339057135E-3</v>
      </c>
      <c r="Q66" s="10">
        <v>2853</v>
      </c>
      <c r="R66" s="10">
        <v>237</v>
      </c>
      <c r="S66" s="10">
        <v>143</v>
      </c>
      <c r="T66" s="10">
        <f t="shared" si="8"/>
        <v>2710</v>
      </c>
      <c r="U66" s="10">
        <f t="shared" si="9"/>
        <v>94</v>
      </c>
      <c r="V66" s="27">
        <f t="shared" si="10"/>
        <v>5.0122677882930247E-2</v>
      </c>
      <c r="W66" s="27">
        <f t="shared" si="11"/>
        <v>3.4686346863468637E-2</v>
      </c>
      <c r="X66" s="10">
        <v>2409</v>
      </c>
      <c r="Y66" s="10">
        <v>225</v>
      </c>
      <c r="Z66" s="10">
        <v>150</v>
      </c>
      <c r="AA66" s="10">
        <f t="shared" si="12"/>
        <v>2259</v>
      </c>
      <c r="AB66" s="10">
        <f t="shared" si="13"/>
        <v>75</v>
      </c>
      <c r="AC66" s="27">
        <f t="shared" si="14"/>
        <v>6.2266500622665005E-2</v>
      </c>
      <c r="AD66" s="27">
        <f t="shared" si="15"/>
        <v>3.3200531208499334E-2</v>
      </c>
    </row>
    <row r="67" spans="1:30" s="41" customFormat="1">
      <c r="A67" s="41" t="s">
        <v>80</v>
      </c>
      <c r="B67" s="41" t="s">
        <v>81</v>
      </c>
      <c r="C67" s="34">
        <v>176</v>
      </c>
      <c r="D67" s="34">
        <v>105</v>
      </c>
      <c r="E67" s="34">
        <v>57</v>
      </c>
      <c r="F67" s="34">
        <f t="shared" si="0"/>
        <v>119</v>
      </c>
      <c r="G67" s="34">
        <f t="shared" si="1"/>
        <v>48</v>
      </c>
      <c r="H67" s="35">
        <f t="shared" si="2"/>
        <v>0.32386363636363635</v>
      </c>
      <c r="I67" s="35">
        <f t="shared" si="3"/>
        <v>0.40336134453781514</v>
      </c>
      <c r="J67" s="36">
        <v>3863</v>
      </c>
      <c r="K67" s="36">
        <v>3399</v>
      </c>
      <c r="L67" s="36">
        <v>6</v>
      </c>
      <c r="M67" s="36">
        <f t="shared" si="4"/>
        <v>3857</v>
      </c>
      <c r="N67" s="36">
        <f t="shared" si="5"/>
        <v>3393</v>
      </c>
      <c r="O67" s="37">
        <f t="shared" si="6"/>
        <v>1.5531969971524721E-3</v>
      </c>
      <c r="P67" s="43">
        <f t="shared" si="7"/>
        <v>0.87969924812030076</v>
      </c>
      <c r="Q67" s="34">
        <v>821</v>
      </c>
      <c r="R67" s="34">
        <v>619</v>
      </c>
      <c r="S67" s="34">
        <v>488</v>
      </c>
      <c r="T67" s="34">
        <f t="shared" si="8"/>
        <v>333</v>
      </c>
      <c r="U67" s="34">
        <f t="shared" si="9"/>
        <v>131</v>
      </c>
      <c r="V67" s="35">
        <f t="shared" si="10"/>
        <v>0.5943970767356882</v>
      </c>
      <c r="W67" s="35">
        <f t="shared" si="11"/>
        <v>0.39339339339339341</v>
      </c>
      <c r="X67" s="36">
        <v>450</v>
      </c>
      <c r="Y67" s="36">
        <v>130</v>
      </c>
      <c r="Z67" s="36">
        <v>10</v>
      </c>
      <c r="AA67" s="38">
        <f t="shared" si="12"/>
        <v>440</v>
      </c>
      <c r="AB67" s="38">
        <f t="shared" si="13"/>
        <v>120</v>
      </c>
      <c r="AC67" s="39">
        <f t="shared" si="14"/>
        <v>2.2222222222222223E-2</v>
      </c>
      <c r="AD67" s="46">
        <f t="shared" si="15"/>
        <v>0.27272727272727271</v>
      </c>
    </row>
    <row r="68" spans="1:30" s="41" customFormat="1">
      <c r="A68" s="41" t="s">
        <v>82</v>
      </c>
      <c r="B68" s="41" t="s">
        <v>83</v>
      </c>
      <c r="C68" s="36">
        <v>149</v>
      </c>
      <c r="D68" s="36">
        <v>112</v>
      </c>
      <c r="E68" s="36">
        <v>32</v>
      </c>
      <c r="F68" s="36">
        <f t="shared" si="0"/>
        <v>117</v>
      </c>
      <c r="G68" s="36">
        <f t="shared" si="1"/>
        <v>80</v>
      </c>
      <c r="H68" s="42">
        <f t="shared" si="2"/>
        <v>0.21476510067114093</v>
      </c>
      <c r="I68" s="45">
        <f t="shared" si="3"/>
        <v>0.68376068376068377</v>
      </c>
      <c r="J68" s="34">
        <v>9316</v>
      </c>
      <c r="K68" s="34">
        <v>7726</v>
      </c>
      <c r="L68" s="34">
        <v>3440</v>
      </c>
      <c r="M68" s="34">
        <f t="shared" si="4"/>
        <v>5876</v>
      </c>
      <c r="N68" s="34">
        <f t="shared" si="5"/>
        <v>4286</v>
      </c>
      <c r="O68" s="40">
        <f t="shared" si="6"/>
        <v>0.36925719192786605</v>
      </c>
      <c r="P68" s="40">
        <f t="shared" si="7"/>
        <v>0.72940776038121169</v>
      </c>
      <c r="Q68" s="34">
        <v>2588</v>
      </c>
      <c r="R68" s="34">
        <v>1596</v>
      </c>
      <c r="S68" s="34">
        <v>994</v>
      </c>
      <c r="T68" s="34">
        <f t="shared" si="8"/>
        <v>1594</v>
      </c>
      <c r="U68" s="34">
        <f t="shared" si="9"/>
        <v>602</v>
      </c>
      <c r="V68" s="35">
        <f t="shared" si="10"/>
        <v>0.384080370942813</v>
      </c>
      <c r="W68" s="35">
        <f t="shared" si="11"/>
        <v>0.37766624843161856</v>
      </c>
      <c r="X68" s="36">
        <v>3517</v>
      </c>
      <c r="Y68" s="36">
        <v>2829</v>
      </c>
      <c r="Z68" s="36">
        <v>1596</v>
      </c>
      <c r="AA68" s="38">
        <f t="shared" si="12"/>
        <v>1921</v>
      </c>
      <c r="AB68" s="38">
        <f t="shared" si="13"/>
        <v>1233</v>
      </c>
      <c r="AC68" s="39">
        <f t="shared" si="14"/>
        <v>0.45379584873471707</v>
      </c>
      <c r="AD68" s="46">
        <f t="shared" si="15"/>
        <v>0.64185320145757419</v>
      </c>
    </row>
    <row r="69" spans="1:30">
      <c r="A69" t="s">
        <v>84</v>
      </c>
      <c r="B69" t="s">
        <v>85</v>
      </c>
      <c r="C69" s="10">
        <v>92</v>
      </c>
      <c r="D69" s="10">
        <v>20</v>
      </c>
      <c r="E69" s="10">
        <v>17</v>
      </c>
      <c r="F69" s="10">
        <f t="shared" si="0"/>
        <v>75</v>
      </c>
      <c r="G69" s="10">
        <f t="shared" si="1"/>
        <v>3</v>
      </c>
      <c r="H69" s="27">
        <f t="shared" si="2"/>
        <v>0.18478260869565216</v>
      </c>
      <c r="I69" s="27">
        <f t="shared" si="3"/>
        <v>0.04</v>
      </c>
      <c r="J69" s="10">
        <v>4407</v>
      </c>
      <c r="K69" s="10">
        <v>8</v>
      </c>
      <c r="L69" s="10">
        <v>4</v>
      </c>
      <c r="M69" s="31">
        <f t="shared" si="4"/>
        <v>4403</v>
      </c>
      <c r="N69" s="31">
        <f t="shared" si="5"/>
        <v>4</v>
      </c>
      <c r="O69" s="32">
        <f t="shared" si="6"/>
        <v>9.0764692534604037E-4</v>
      </c>
      <c r="P69" s="32">
        <f t="shared" si="7"/>
        <v>9.0847149670679082E-4</v>
      </c>
      <c r="Q69" s="10">
        <v>2832</v>
      </c>
      <c r="R69" s="10">
        <v>58</v>
      </c>
      <c r="S69" s="10">
        <v>41</v>
      </c>
      <c r="T69" s="10">
        <f t="shared" si="8"/>
        <v>2791</v>
      </c>
      <c r="U69" s="10">
        <f t="shared" si="9"/>
        <v>17</v>
      </c>
      <c r="V69" s="27">
        <f t="shared" si="10"/>
        <v>1.4477401129943503E-2</v>
      </c>
      <c r="W69" s="27">
        <f t="shared" si="11"/>
        <v>6.0910068075958439E-3</v>
      </c>
      <c r="X69" s="10">
        <v>2914</v>
      </c>
      <c r="Y69" s="10">
        <v>38</v>
      </c>
      <c r="Z69" s="10">
        <v>19</v>
      </c>
      <c r="AA69" s="10">
        <f t="shared" si="12"/>
        <v>2895</v>
      </c>
      <c r="AB69" s="10">
        <f t="shared" si="13"/>
        <v>19</v>
      </c>
      <c r="AC69" s="27">
        <f t="shared" si="14"/>
        <v>6.5202470830473579E-3</v>
      </c>
      <c r="AD69" s="27">
        <f t="shared" si="15"/>
        <v>6.5630397236614854E-3</v>
      </c>
    </row>
    <row r="70" spans="1:30">
      <c r="A70" t="s">
        <v>86</v>
      </c>
      <c r="B70" t="s">
        <v>87</v>
      </c>
      <c r="C70" s="10">
        <v>66</v>
      </c>
      <c r="D70" s="10">
        <v>7</v>
      </c>
      <c r="E70" s="10">
        <v>5</v>
      </c>
      <c r="F70" s="10">
        <f t="shared" si="0"/>
        <v>61</v>
      </c>
      <c r="G70" s="10">
        <f t="shared" si="1"/>
        <v>2</v>
      </c>
      <c r="H70" s="27">
        <f t="shared" si="2"/>
        <v>7.575757575757576E-2</v>
      </c>
      <c r="I70" s="27">
        <f t="shared" si="3"/>
        <v>3.2786885245901641E-2</v>
      </c>
      <c r="J70" s="10">
        <v>2901</v>
      </c>
      <c r="K70" s="10">
        <v>10</v>
      </c>
      <c r="L70" s="10">
        <v>5</v>
      </c>
      <c r="M70" s="31">
        <f t="shared" si="4"/>
        <v>2896</v>
      </c>
      <c r="N70" s="31">
        <f t="shared" si="5"/>
        <v>5</v>
      </c>
      <c r="O70" s="32">
        <f t="shared" si="6"/>
        <v>1.723543605653223E-3</v>
      </c>
      <c r="P70" s="32">
        <f t="shared" si="7"/>
        <v>1.7265193370165745E-3</v>
      </c>
      <c r="Q70" s="10">
        <v>1324</v>
      </c>
      <c r="R70" s="10">
        <v>29</v>
      </c>
      <c r="S70" s="10">
        <v>18</v>
      </c>
      <c r="T70" s="10">
        <f t="shared" si="8"/>
        <v>1306</v>
      </c>
      <c r="U70" s="10">
        <f t="shared" si="9"/>
        <v>11</v>
      </c>
      <c r="V70" s="27">
        <f t="shared" si="10"/>
        <v>1.3595166163141994E-2</v>
      </c>
      <c r="W70" s="27">
        <f t="shared" si="11"/>
        <v>8.4226646248085763E-3</v>
      </c>
      <c r="X70" s="10">
        <v>1380</v>
      </c>
      <c r="Y70" s="10">
        <v>21</v>
      </c>
      <c r="Z70" s="10">
        <v>22</v>
      </c>
      <c r="AA70" s="10">
        <f t="shared" si="12"/>
        <v>1358</v>
      </c>
      <c r="AB70" s="10">
        <f t="shared" si="13"/>
        <v>-1</v>
      </c>
      <c r="AC70" s="27">
        <f t="shared" si="14"/>
        <v>1.5942028985507246E-2</v>
      </c>
      <c r="AD70" s="27">
        <f t="shared" si="15"/>
        <v>-7.3637702503681884E-4</v>
      </c>
    </row>
    <row r="71" spans="1:30">
      <c r="A71" t="s">
        <v>88</v>
      </c>
      <c r="B71" t="s">
        <v>89</v>
      </c>
      <c r="C71" s="10">
        <v>237</v>
      </c>
      <c r="D71" s="10">
        <v>43</v>
      </c>
      <c r="E71" s="10">
        <v>31</v>
      </c>
      <c r="F71" s="10">
        <f t="shared" si="0"/>
        <v>206</v>
      </c>
      <c r="G71" s="10">
        <f t="shared" si="1"/>
        <v>12</v>
      </c>
      <c r="H71" s="27">
        <f t="shared" si="2"/>
        <v>0.13080168776371309</v>
      </c>
      <c r="I71" s="27">
        <f t="shared" si="3"/>
        <v>5.8252427184466021E-2</v>
      </c>
      <c r="J71" s="10">
        <v>16703</v>
      </c>
      <c r="K71" s="10">
        <v>49</v>
      </c>
      <c r="L71" s="10">
        <v>31</v>
      </c>
      <c r="M71" s="31">
        <f t="shared" si="4"/>
        <v>16672</v>
      </c>
      <c r="N71" s="31">
        <f t="shared" si="5"/>
        <v>18</v>
      </c>
      <c r="O71" s="32">
        <f t="shared" si="6"/>
        <v>1.8559540202358858E-3</v>
      </c>
      <c r="P71" s="32">
        <f t="shared" si="7"/>
        <v>1.0796545105566219E-3</v>
      </c>
      <c r="Q71" s="10">
        <v>7022</v>
      </c>
      <c r="R71" s="10">
        <v>103</v>
      </c>
      <c r="S71" s="10">
        <v>78</v>
      </c>
      <c r="T71" s="10">
        <f t="shared" si="8"/>
        <v>6944</v>
      </c>
      <c r="U71" s="10">
        <f t="shared" si="9"/>
        <v>25</v>
      </c>
      <c r="V71" s="27">
        <f t="shared" si="10"/>
        <v>1.1107946454001708E-2</v>
      </c>
      <c r="W71" s="27">
        <f t="shared" si="11"/>
        <v>3.6002304147465438E-3</v>
      </c>
      <c r="X71" s="10">
        <v>6500</v>
      </c>
      <c r="Y71" s="10">
        <v>92</v>
      </c>
      <c r="Z71" s="10">
        <v>42</v>
      </c>
      <c r="AA71" s="10">
        <f t="shared" si="12"/>
        <v>6458</v>
      </c>
      <c r="AB71" s="10">
        <f t="shared" si="13"/>
        <v>50</v>
      </c>
      <c r="AC71" s="27">
        <f t="shared" si="14"/>
        <v>6.4615384615384613E-3</v>
      </c>
      <c r="AD71" s="27">
        <f t="shared" si="15"/>
        <v>7.7423350882626198E-3</v>
      </c>
    </row>
    <row r="72" spans="1:30">
      <c r="A72" t="s">
        <v>90</v>
      </c>
      <c r="B72" t="s">
        <v>91</v>
      </c>
      <c r="C72" s="10">
        <v>26</v>
      </c>
      <c r="D72" s="10">
        <v>6</v>
      </c>
      <c r="E72" s="10">
        <v>4</v>
      </c>
      <c r="F72" s="10">
        <f t="shared" si="0"/>
        <v>22</v>
      </c>
      <c r="G72" s="10">
        <f t="shared" si="1"/>
        <v>2</v>
      </c>
      <c r="H72" s="27">
        <f t="shared" si="2"/>
        <v>0.15384615384615385</v>
      </c>
      <c r="I72" s="27">
        <f t="shared" si="3"/>
        <v>9.0909090909090912E-2</v>
      </c>
      <c r="J72" s="10">
        <v>4483</v>
      </c>
      <c r="K72" s="10">
        <v>16</v>
      </c>
      <c r="L72" s="10">
        <v>5</v>
      </c>
      <c r="M72" s="31">
        <f t="shared" si="4"/>
        <v>4478</v>
      </c>
      <c r="N72" s="31">
        <f t="shared" si="5"/>
        <v>11</v>
      </c>
      <c r="O72" s="32">
        <f t="shared" si="6"/>
        <v>1.115324559446799E-3</v>
      </c>
      <c r="P72" s="32">
        <f t="shared" si="7"/>
        <v>2.4564537740062527E-3</v>
      </c>
      <c r="Q72" s="10">
        <v>432</v>
      </c>
      <c r="R72" s="10">
        <v>24</v>
      </c>
      <c r="S72" s="10">
        <v>14</v>
      </c>
      <c r="T72" s="10">
        <f t="shared" si="8"/>
        <v>418</v>
      </c>
      <c r="U72" s="10">
        <f t="shared" si="9"/>
        <v>10</v>
      </c>
      <c r="V72" s="27">
        <f t="shared" si="10"/>
        <v>3.2407407407407406E-2</v>
      </c>
      <c r="W72" s="27">
        <f t="shared" si="11"/>
        <v>2.3923444976076555E-2</v>
      </c>
      <c r="X72" s="10">
        <v>1157</v>
      </c>
      <c r="Y72" s="10">
        <v>54</v>
      </c>
      <c r="Z72" s="10">
        <v>22</v>
      </c>
      <c r="AA72" s="10">
        <f t="shared" si="12"/>
        <v>1135</v>
      </c>
      <c r="AB72" s="10">
        <f t="shared" si="13"/>
        <v>32</v>
      </c>
      <c r="AC72" s="27">
        <f t="shared" si="14"/>
        <v>1.9014693171996541E-2</v>
      </c>
      <c r="AD72" s="27">
        <f t="shared" si="15"/>
        <v>2.8193832599118944E-2</v>
      </c>
    </row>
    <row r="73" spans="1:30">
      <c r="A73" t="s">
        <v>92</v>
      </c>
      <c r="B73" t="s">
        <v>93</v>
      </c>
      <c r="C73" s="29">
        <v>163</v>
      </c>
      <c r="D73" s="29">
        <v>71</v>
      </c>
      <c r="E73" s="29">
        <v>56</v>
      </c>
      <c r="F73" s="29">
        <f t="shared" si="0"/>
        <v>107</v>
      </c>
      <c r="G73" s="29">
        <f t="shared" si="1"/>
        <v>15</v>
      </c>
      <c r="H73" s="30">
        <f t="shared" si="2"/>
        <v>0.34355828220858897</v>
      </c>
      <c r="I73" s="30">
        <f t="shared" si="3"/>
        <v>0.14018691588785046</v>
      </c>
      <c r="J73" s="10">
        <v>1954</v>
      </c>
      <c r="K73" s="10">
        <v>11</v>
      </c>
      <c r="L73" s="10">
        <v>8</v>
      </c>
      <c r="M73" s="31">
        <f t="shared" si="4"/>
        <v>1946</v>
      </c>
      <c r="N73" s="31">
        <f t="shared" si="5"/>
        <v>3</v>
      </c>
      <c r="O73" s="32">
        <f t="shared" si="6"/>
        <v>4.0941658137154556E-3</v>
      </c>
      <c r="P73" s="32">
        <f t="shared" si="7"/>
        <v>1.5416238437821171E-3</v>
      </c>
      <c r="Q73" s="10">
        <v>2609</v>
      </c>
      <c r="R73" s="10">
        <v>534</v>
      </c>
      <c r="S73" s="10">
        <v>476</v>
      </c>
      <c r="T73" s="10">
        <f t="shared" si="8"/>
        <v>2133</v>
      </c>
      <c r="U73" s="10">
        <f t="shared" si="9"/>
        <v>58</v>
      </c>
      <c r="V73" s="27">
        <f t="shared" si="10"/>
        <v>0.18244538137217325</v>
      </c>
      <c r="W73" s="27">
        <f t="shared" si="11"/>
        <v>2.7191748710736052E-2</v>
      </c>
      <c r="X73" s="10">
        <v>2039</v>
      </c>
      <c r="Y73" s="10">
        <v>286</v>
      </c>
      <c r="Z73" s="10">
        <v>171</v>
      </c>
      <c r="AA73" s="10">
        <f t="shared" si="12"/>
        <v>1868</v>
      </c>
      <c r="AB73" s="10">
        <f t="shared" si="13"/>
        <v>115</v>
      </c>
      <c r="AC73" s="27">
        <f t="shared" si="14"/>
        <v>8.3864639529180968E-2</v>
      </c>
      <c r="AD73" s="27">
        <f t="shared" si="15"/>
        <v>6.1563169164882227E-2</v>
      </c>
    </row>
    <row r="74" spans="1:30">
      <c r="A74" t="s">
        <v>94</v>
      </c>
      <c r="B74" t="s">
        <v>95</v>
      </c>
      <c r="C74" s="10">
        <v>67</v>
      </c>
      <c r="D74" s="10">
        <v>5</v>
      </c>
      <c r="E74" s="10">
        <v>6</v>
      </c>
      <c r="F74" s="10">
        <f t="shared" si="0"/>
        <v>61</v>
      </c>
      <c r="G74" s="10">
        <f t="shared" si="1"/>
        <v>-1</v>
      </c>
      <c r="H74" s="27">
        <f t="shared" si="2"/>
        <v>8.9552238805970144E-2</v>
      </c>
      <c r="I74" s="27">
        <f t="shared" si="3"/>
        <v>-1.6393442622950821E-2</v>
      </c>
      <c r="J74" s="10">
        <v>2615</v>
      </c>
      <c r="K74" s="10">
        <v>8</v>
      </c>
      <c r="L74" s="10">
        <v>9</v>
      </c>
      <c r="M74" s="31">
        <f t="shared" si="4"/>
        <v>2606</v>
      </c>
      <c r="N74" s="31">
        <f t="shared" si="5"/>
        <v>-1</v>
      </c>
      <c r="O74" s="32">
        <f t="shared" si="6"/>
        <v>3.4416826003824093E-3</v>
      </c>
      <c r="P74" s="32">
        <f t="shared" si="7"/>
        <v>-3.8372985418265541E-4</v>
      </c>
      <c r="Q74" s="10">
        <v>1595</v>
      </c>
      <c r="R74" s="10">
        <v>87</v>
      </c>
      <c r="S74" s="10">
        <v>71</v>
      </c>
      <c r="T74" s="10">
        <f t="shared" si="8"/>
        <v>1524</v>
      </c>
      <c r="U74" s="10">
        <f t="shared" si="9"/>
        <v>16</v>
      </c>
      <c r="V74" s="27">
        <f t="shared" si="10"/>
        <v>4.4514106583072102E-2</v>
      </c>
      <c r="W74" s="27">
        <f t="shared" si="11"/>
        <v>1.0498687664041995E-2</v>
      </c>
      <c r="X74" s="10">
        <v>1656</v>
      </c>
      <c r="Y74" s="10">
        <v>132</v>
      </c>
      <c r="Z74" s="10">
        <v>62</v>
      </c>
      <c r="AA74" s="10">
        <f t="shared" si="12"/>
        <v>1594</v>
      </c>
      <c r="AB74" s="10">
        <f t="shared" si="13"/>
        <v>70</v>
      </c>
      <c r="AC74" s="27">
        <f t="shared" si="14"/>
        <v>3.7439613526570048E-2</v>
      </c>
      <c r="AD74" s="27">
        <f t="shared" si="15"/>
        <v>4.3914680050188205E-2</v>
      </c>
    </row>
    <row r="75" spans="1:30" s="44" customFormat="1">
      <c r="A75" s="44" t="s">
        <v>96</v>
      </c>
      <c r="B75" s="44" t="s">
        <v>97</v>
      </c>
      <c r="C75" s="34">
        <v>260</v>
      </c>
      <c r="D75" s="34">
        <v>316</v>
      </c>
      <c r="E75" s="34">
        <v>172</v>
      </c>
      <c r="F75" s="34">
        <f t="shared" si="0"/>
        <v>88</v>
      </c>
      <c r="G75" s="34">
        <f t="shared" si="1"/>
        <v>144</v>
      </c>
      <c r="H75" s="35">
        <f t="shared" si="2"/>
        <v>0.66153846153846152</v>
      </c>
      <c r="I75" s="35">
        <f t="shared" si="3"/>
        <v>1.6363636363636365</v>
      </c>
      <c r="J75" s="38">
        <v>1743</v>
      </c>
      <c r="K75" s="38">
        <v>1371</v>
      </c>
      <c r="L75" s="38">
        <v>10</v>
      </c>
      <c r="M75" s="36">
        <f t="shared" si="4"/>
        <v>1733</v>
      </c>
      <c r="N75" s="36">
        <f t="shared" si="5"/>
        <v>1361</v>
      </c>
      <c r="O75" s="37">
        <f t="shared" si="6"/>
        <v>5.7372346528973038E-3</v>
      </c>
      <c r="P75" s="43">
        <f t="shared" si="7"/>
        <v>0.78534333525678013</v>
      </c>
      <c r="Q75" s="38">
        <v>1920</v>
      </c>
      <c r="R75" s="38">
        <v>1649</v>
      </c>
      <c r="S75" s="38">
        <v>267</v>
      </c>
      <c r="T75" s="38">
        <f t="shared" si="8"/>
        <v>1653</v>
      </c>
      <c r="U75" s="38">
        <f t="shared" si="9"/>
        <v>1382</v>
      </c>
      <c r="V75" s="39">
        <f t="shared" si="10"/>
        <v>0.13906250000000001</v>
      </c>
      <c r="W75" s="46">
        <f t="shared" si="11"/>
        <v>0.83605565638233514</v>
      </c>
      <c r="X75" s="38">
        <v>1797</v>
      </c>
      <c r="Y75" s="38">
        <v>1476</v>
      </c>
      <c r="Z75" s="38">
        <v>105</v>
      </c>
      <c r="AA75" s="38">
        <f t="shared" si="12"/>
        <v>1692</v>
      </c>
      <c r="AB75" s="38">
        <f t="shared" si="13"/>
        <v>1371</v>
      </c>
      <c r="AC75" s="39">
        <f t="shared" si="14"/>
        <v>5.8430717863105178E-2</v>
      </c>
      <c r="AD75" s="46">
        <f t="shared" si="15"/>
        <v>0.81028368794326244</v>
      </c>
    </row>
    <row r="76" spans="1:30">
      <c r="A76" t="s">
        <v>98</v>
      </c>
      <c r="B76" t="s">
        <v>99</v>
      </c>
      <c r="C76" s="29">
        <v>5</v>
      </c>
      <c r="D76" s="29">
        <v>12</v>
      </c>
      <c r="E76" s="29">
        <v>8</v>
      </c>
      <c r="F76" s="29">
        <f t="shared" si="0"/>
        <v>-3</v>
      </c>
      <c r="G76" s="29">
        <f t="shared" si="1"/>
        <v>4</v>
      </c>
      <c r="H76" s="30">
        <f t="shared" si="2"/>
        <v>1.6</v>
      </c>
      <c r="I76" s="30">
        <f t="shared" si="3"/>
        <v>-1.3333333333333333</v>
      </c>
      <c r="J76" s="29">
        <v>14</v>
      </c>
      <c r="K76" s="29">
        <v>8</v>
      </c>
      <c r="L76" s="29">
        <v>11</v>
      </c>
      <c r="M76" s="29">
        <f t="shared" si="4"/>
        <v>3</v>
      </c>
      <c r="N76" s="29">
        <f t="shared" si="5"/>
        <v>-3</v>
      </c>
      <c r="O76" s="33">
        <f t="shared" si="6"/>
        <v>0.7857142857142857</v>
      </c>
      <c r="P76" s="33">
        <f t="shared" si="7"/>
        <v>-1</v>
      </c>
      <c r="Q76" s="29">
        <v>9</v>
      </c>
      <c r="R76" s="29">
        <v>7</v>
      </c>
      <c r="S76" s="29">
        <v>12</v>
      </c>
      <c r="T76" s="29">
        <f t="shared" si="8"/>
        <v>-3</v>
      </c>
      <c r="U76" s="29">
        <f t="shared" si="9"/>
        <v>-5</v>
      </c>
      <c r="V76" s="30">
        <f t="shared" si="10"/>
        <v>1.3333333333333333</v>
      </c>
      <c r="W76" s="30">
        <f t="shared" si="11"/>
        <v>1.6666666666666667</v>
      </c>
      <c r="X76" s="29">
        <v>6</v>
      </c>
      <c r="Y76" s="29">
        <v>7</v>
      </c>
      <c r="Z76" s="29">
        <v>7</v>
      </c>
      <c r="AA76" s="29">
        <f t="shared" si="12"/>
        <v>-1</v>
      </c>
      <c r="AB76" s="29">
        <f t="shared" si="13"/>
        <v>0</v>
      </c>
      <c r="AC76" s="30">
        <f t="shared" si="14"/>
        <v>1.1666666666666667</v>
      </c>
      <c r="AD76" s="30">
        <f t="shared" si="15"/>
        <v>0</v>
      </c>
    </row>
    <row r="77" spans="1:30">
      <c r="A77" t="s">
        <v>100</v>
      </c>
      <c r="B77" t="s">
        <v>101</v>
      </c>
      <c r="C77" s="29">
        <v>9</v>
      </c>
      <c r="D77" s="29">
        <v>12</v>
      </c>
      <c r="E77" s="29">
        <v>17</v>
      </c>
      <c r="F77" s="29">
        <f t="shared" si="0"/>
        <v>-8</v>
      </c>
      <c r="G77" s="29">
        <f t="shared" si="1"/>
        <v>-5</v>
      </c>
      <c r="H77" s="30">
        <f t="shared" si="2"/>
        <v>1.8888888888888888</v>
      </c>
      <c r="I77" s="30">
        <f t="shared" si="3"/>
        <v>0.625</v>
      </c>
      <c r="J77" s="29">
        <v>24</v>
      </c>
      <c r="K77" s="29">
        <v>11</v>
      </c>
      <c r="L77" s="29">
        <v>7</v>
      </c>
      <c r="M77" s="29">
        <f t="shared" si="4"/>
        <v>17</v>
      </c>
      <c r="N77" s="29">
        <f t="shared" si="5"/>
        <v>4</v>
      </c>
      <c r="O77" s="33">
        <f t="shared" si="6"/>
        <v>0.29166666666666669</v>
      </c>
      <c r="P77" s="33">
        <f t="shared" si="7"/>
        <v>0.23529411764705882</v>
      </c>
      <c r="Q77" s="29">
        <v>16</v>
      </c>
      <c r="R77" s="29">
        <v>10</v>
      </c>
      <c r="S77" s="29">
        <v>15</v>
      </c>
      <c r="T77" s="29">
        <f t="shared" si="8"/>
        <v>1</v>
      </c>
      <c r="U77" s="29">
        <f t="shared" si="9"/>
        <v>-5</v>
      </c>
      <c r="V77" s="30">
        <f t="shared" si="10"/>
        <v>0.9375</v>
      </c>
      <c r="W77" s="30">
        <f t="shared" si="11"/>
        <v>-5</v>
      </c>
      <c r="X77" s="29">
        <v>19</v>
      </c>
      <c r="Y77" s="29">
        <v>16</v>
      </c>
      <c r="Z77" s="29">
        <v>7</v>
      </c>
      <c r="AA77" s="29">
        <f t="shared" si="12"/>
        <v>12</v>
      </c>
      <c r="AB77" s="29">
        <f t="shared" si="13"/>
        <v>9</v>
      </c>
      <c r="AC77" s="30">
        <f t="shared" si="14"/>
        <v>0.36842105263157893</v>
      </c>
      <c r="AD77" s="30">
        <f t="shared" si="15"/>
        <v>0.75</v>
      </c>
    </row>
    <row r="78" spans="1:30">
      <c r="A78" t="s">
        <v>102</v>
      </c>
      <c r="B78" t="s">
        <v>103</v>
      </c>
      <c r="C78" s="10">
        <v>2</v>
      </c>
      <c r="D78" s="10">
        <v>0</v>
      </c>
      <c r="E78" s="10">
        <v>0</v>
      </c>
      <c r="F78" s="10">
        <f t="shared" si="0"/>
        <v>2</v>
      </c>
      <c r="G78" s="10">
        <f t="shared" si="1"/>
        <v>0</v>
      </c>
      <c r="H78" s="27">
        <f t="shared" si="2"/>
        <v>0</v>
      </c>
      <c r="I78" s="27">
        <f t="shared" si="3"/>
        <v>0</v>
      </c>
      <c r="J78" s="10">
        <v>2380</v>
      </c>
      <c r="K78" s="10">
        <v>1</v>
      </c>
      <c r="L78" s="10">
        <v>5</v>
      </c>
      <c r="M78" s="31">
        <f t="shared" si="4"/>
        <v>2375</v>
      </c>
      <c r="N78" s="31">
        <f t="shared" si="5"/>
        <v>-4</v>
      </c>
      <c r="O78" s="32">
        <f t="shared" si="6"/>
        <v>2.1008403361344537E-3</v>
      </c>
      <c r="P78" s="32">
        <f t="shared" si="7"/>
        <v>-1.6842105263157896E-3</v>
      </c>
      <c r="Q78" s="10">
        <v>116</v>
      </c>
      <c r="R78" s="10">
        <v>2</v>
      </c>
      <c r="S78" s="10">
        <v>4</v>
      </c>
      <c r="T78" s="10">
        <f t="shared" si="8"/>
        <v>112</v>
      </c>
      <c r="U78" s="10">
        <f t="shared" si="9"/>
        <v>-2</v>
      </c>
      <c r="V78" s="27">
        <f t="shared" si="10"/>
        <v>3.4482758620689655E-2</v>
      </c>
      <c r="W78" s="27">
        <f t="shared" si="11"/>
        <v>-1.7857142857142856E-2</v>
      </c>
      <c r="X78" s="10">
        <v>334</v>
      </c>
      <c r="Y78" s="10">
        <v>8</v>
      </c>
      <c r="Z78" s="10">
        <v>1</v>
      </c>
      <c r="AA78" s="10">
        <f t="shared" si="12"/>
        <v>333</v>
      </c>
      <c r="AB78" s="10">
        <f t="shared" si="13"/>
        <v>7</v>
      </c>
      <c r="AC78" s="27">
        <f t="shared" si="14"/>
        <v>2.9940119760479044E-3</v>
      </c>
      <c r="AD78" s="27">
        <f t="shared" si="15"/>
        <v>2.1021021021021023E-2</v>
      </c>
    </row>
    <row r="79" spans="1:30">
      <c r="A79" t="s">
        <v>104</v>
      </c>
      <c r="B79" t="s">
        <v>105</v>
      </c>
      <c r="C79" s="29">
        <v>4</v>
      </c>
      <c r="D79" s="29">
        <v>6</v>
      </c>
      <c r="E79" s="29">
        <v>4</v>
      </c>
      <c r="F79" s="29">
        <f t="shared" si="0"/>
        <v>0</v>
      </c>
      <c r="G79" s="29">
        <f t="shared" si="1"/>
        <v>2</v>
      </c>
      <c r="H79" s="30">
        <f t="shared" si="2"/>
        <v>1</v>
      </c>
      <c r="I79" s="30" t="e">
        <f t="shared" si="3"/>
        <v>#DIV/0!</v>
      </c>
      <c r="J79" s="10">
        <v>4</v>
      </c>
      <c r="K79" s="10">
        <v>0</v>
      </c>
      <c r="L79" s="10">
        <v>0</v>
      </c>
      <c r="M79" s="31">
        <f t="shared" si="4"/>
        <v>4</v>
      </c>
      <c r="N79" s="31">
        <f t="shared" si="5"/>
        <v>0</v>
      </c>
      <c r="O79" s="32">
        <f t="shared" si="6"/>
        <v>0</v>
      </c>
      <c r="P79" s="32">
        <f t="shared" si="7"/>
        <v>0</v>
      </c>
      <c r="Q79" s="29">
        <v>4</v>
      </c>
      <c r="R79" s="29">
        <v>2</v>
      </c>
      <c r="S79" s="29">
        <v>0</v>
      </c>
      <c r="T79" s="29">
        <f t="shared" si="8"/>
        <v>4</v>
      </c>
      <c r="U79" s="29">
        <f t="shared" si="9"/>
        <v>2</v>
      </c>
      <c r="V79" s="30">
        <f t="shared" si="10"/>
        <v>0</v>
      </c>
      <c r="W79" s="30">
        <f t="shared" si="11"/>
        <v>0.5</v>
      </c>
      <c r="X79" s="29">
        <v>1</v>
      </c>
      <c r="Y79" s="29">
        <v>1</v>
      </c>
      <c r="Z79" s="29">
        <v>1</v>
      </c>
      <c r="AA79" s="29">
        <f t="shared" si="12"/>
        <v>0</v>
      </c>
      <c r="AB79" s="29">
        <f t="shared" si="13"/>
        <v>0</v>
      </c>
      <c r="AC79" s="30">
        <f t="shared" si="14"/>
        <v>1</v>
      </c>
      <c r="AD79" s="30" t="e">
        <f t="shared" si="15"/>
        <v>#DIV/0!</v>
      </c>
    </row>
    <row r="80" spans="1:30" s="44" customFormat="1">
      <c r="A80" s="44" t="s">
        <v>106</v>
      </c>
      <c r="B80" s="44" t="s">
        <v>107</v>
      </c>
      <c r="C80" s="34">
        <v>237</v>
      </c>
      <c r="D80" s="34">
        <v>195</v>
      </c>
      <c r="E80" s="34">
        <v>161</v>
      </c>
      <c r="F80" s="34">
        <f t="shared" si="0"/>
        <v>76</v>
      </c>
      <c r="G80" s="34">
        <f t="shared" si="1"/>
        <v>34</v>
      </c>
      <c r="H80" s="35">
        <f t="shared" si="2"/>
        <v>0.67932489451476796</v>
      </c>
      <c r="I80" s="35">
        <f t="shared" si="3"/>
        <v>0.44736842105263158</v>
      </c>
      <c r="J80" s="38">
        <v>2472</v>
      </c>
      <c r="K80" s="38">
        <v>22</v>
      </c>
      <c r="L80" s="38">
        <v>11</v>
      </c>
      <c r="M80" s="36">
        <f t="shared" si="4"/>
        <v>2461</v>
      </c>
      <c r="N80" s="36">
        <f t="shared" si="5"/>
        <v>11</v>
      </c>
      <c r="O80" s="37">
        <f t="shared" si="6"/>
        <v>4.4498381877022654E-3</v>
      </c>
      <c r="P80" s="37">
        <f t="shared" si="7"/>
        <v>4.469727752945957E-3</v>
      </c>
      <c r="Q80" s="38">
        <v>1674</v>
      </c>
      <c r="R80" s="38">
        <v>297</v>
      </c>
      <c r="S80" s="38">
        <v>205</v>
      </c>
      <c r="T80" s="38">
        <f t="shared" si="8"/>
        <v>1469</v>
      </c>
      <c r="U80" s="38">
        <f t="shared" si="9"/>
        <v>92</v>
      </c>
      <c r="V80" s="39">
        <f t="shared" si="10"/>
        <v>0.12246117084826762</v>
      </c>
      <c r="W80" s="39">
        <f t="shared" si="11"/>
        <v>6.2627637848876788E-2</v>
      </c>
      <c r="X80" s="38">
        <v>1418</v>
      </c>
      <c r="Y80" s="38">
        <v>150</v>
      </c>
      <c r="Z80" s="38">
        <v>59</v>
      </c>
      <c r="AA80" s="38">
        <f t="shared" si="12"/>
        <v>1359</v>
      </c>
      <c r="AB80" s="38">
        <f t="shared" si="13"/>
        <v>91</v>
      </c>
      <c r="AC80" s="39">
        <f t="shared" si="14"/>
        <v>4.1607898448519039E-2</v>
      </c>
      <c r="AD80" s="39">
        <f t="shared" si="15"/>
        <v>6.6961000735835177E-2</v>
      </c>
    </row>
    <row r="81" spans="1:30">
      <c r="A81" t="s">
        <v>108</v>
      </c>
      <c r="B81" t="s">
        <v>109</v>
      </c>
      <c r="C81" s="29">
        <v>2</v>
      </c>
      <c r="D81" s="29">
        <v>2</v>
      </c>
      <c r="E81" s="29">
        <v>1</v>
      </c>
      <c r="F81" s="29">
        <f t="shared" si="0"/>
        <v>1</v>
      </c>
      <c r="G81" s="29">
        <f t="shared" si="1"/>
        <v>1</v>
      </c>
      <c r="H81" s="30">
        <f t="shared" si="2"/>
        <v>0.5</v>
      </c>
      <c r="I81" s="30">
        <f t="shared" si="3"/>
        <v>1</v>
      </c>
      <c r="J81" s="29">
        <v>10</v>
      </c>
      <c r="K81" s="29">
        <v>3</v>
      </c>
      <c r="L81" s="29">
        <v>4</v>
      </c>
      <c r="M81" s="29">
        <f t="shared" si="4"/>
        <v>6</v>
      </c>
      <c r="N81" s="29">
        <f t="shared" si="5"/>
        <v>-1</v>
      </c>
      <c r="O81" s="33">
        <f t="shared" si="6"/>
        <v>0.4</v>
      </c>
      <c r="P81" s="33">
        <f t="shared" si="7"/>
        <v>-0.16666666666666666</v>
      </c>
      <c r="Q81" s="29">
        <v>11</v>
      </c>
      <c r="R81" s="29">
        <v>6</v>
      </c>
      <c r="S81" s="29">
        <v>2</v>
      </c>
      <c r="T81" s="29">
        <f t="shared" si="8"/>
        <v>9</v>
      </c>
      <c r="U81" s="29">
        <f t="shared" si="9"/>
        <v>4</v>
      </c>
      <c r="V81" s="30">
        <f t="shared" si="10"/>
        <v>0.18181818181818182</v>
      </c>
      <c r="W81" s="30">
        <f t="shared" si="11"/>
        <v>0.44444444444444442</v>
      </c>
      <c r="X81" s="29">
        <v>10</v>
      </c>
      <c r="Y81" s="29">
        <v>3</v>
      </c>
      <c r="Z81" s="29">
        <v>0</v>
      </c>
      <c r="AA81" s="29">
        <f t="shared" si="12"/>
        <v>10</v>
      </c>
      <c r="AB81" s="29">
        <f t="shared" si="13"/>
        <v>3</v>
      </c>
      <c r="AC81" s="30">
        <f t="shared" si="14"/>
        <v>0</v>
      </c>
      <c r="AD81" s="30">
        <f t="shared" si="15"/>
        <v>0.3</v>
      </c>
    </row>
    <row r="82" spans="1:30">
      <c r="A82" t="s">
        <v>110</v>
      </c>
      <c r="B82" t="s">
        <v>111</v>
      </c>
      <c r="C82" s="10">
        <v>177</v>
      </c>
      <c r="D82" s="10">
        <v>47</v>
      </c>
      <c r="E82" s="10">
        <v>43</v>
      </c>
      <c r="F82" s="10">
        <f t="shared" si="0"/>
        <v>134</v>
      </c>
      <c r="G82" s="10">
        <f t="shared" si="1"/>
        <v>4</v>
      </c>
      <c r="H82" s="27">
        <f t="shared" si="2"/>
        <v>0.24293785310734464</v>
      </c>
      <c r="I82" s="27">
        <f t="shared" si="3"/>
        <v>2.9850746268656716E-2</v>
      </c>
      <c r="J82" s="10">
        <v>2613</v>
      </c>
      <c r="K82" s="10">
        <v>330</v>
      </c>
      <c r="L82" s="10">
        <v>276</v>
      </c>
      <c r="M82" s="31">
        <f t="shared" si="4"/>
        <v>2337</v>
      </c>
      <c r="N82" s="31">
        <f t="shared" si="5"/>
        <v>54</v>
      </c>
      <c r="O82" s="32">
        <f t="shared" si="6"/>
        <v>0.10562571756601608</v>
      </c>
      <c r="P82" s="32">
        <f t="shared" si="7"/>
        <v>2.3106546854942234E-2</v>
      </c>
      <c r="Q82" s="10">
        <v>1861</v>
      </c>
      <c r="R82" s="10">
        <v>241</v>
      </c>
      <c r="S82" s="10">
        <v>212</v>
      </c>
      <c r="T82" s="10">
        <f t="shared" si="8"/>
        <v>1649</v>
      </c>
      <c r="U82" s="10">
        <f t="shared" si="9"/>
        <v>29</v>
      </c>
      <c r="V82" s="27">
        <f t="shared" si="10"/>
        <v>0.11391724879097259</v>
      </c>
      <c r="W82" s="27">
        <f t="shared" si="11"/>
        <v>1.758641600970285E-2</v>
      </c>
      <c r="X82" s="10">
        <v>2057</v>
      </c>
      <c r="Y82" s="10">
        <v>246</v>
      </c>
      <c r="Z82" s="10">
        <v>120</v>
      </c>
      <c r="AA82" s="10">
        <f t="shared" si="12"/>
        <v>1937</v>
      </c>
      <c r="AB82" s="10">
        <f t="shared" si="13"/>
        <v>126</v>
      </c>
      <c r="AC82" s="27">
        <f t="shared" si="14"/>
        <v>5.8337384540593097E-2</v>
      </c>
      <c r="AD82" s="27">
        <f t="shared" si="15"/>
        <v>6.5049044914816723E-2</v>
      </c>
    </row>
    <row r="83" spans="1:30">
      <c r="A83" t="s">
        <v>112</v>
      </c>
      <c r="B83" t="s">
        <v>113</v>
      </c>
      <c r="C83" s="29">
        <v>21</v>
      </c>
      <c r="D83" s="29">
        <v>6</v>
      </c>
      <c r="E83" s="29">
        <v>7</v>
      </c>
      <c r="F83" s="29">
        <f t="shared" si="0"/>
        <v>14</v>
      </c>
      <c r="G83" s="29">
        <f t="shared" si="1"/>
        <v>-1</v>
      </c>
      <c r="H83" s="30">
        <f t="shared" si="2"/>
        <v>0.33333333333333331</v>
      </c>
      <c r="I83" s="30">
        <f t="shared" si="3"/>
        <v>-7.1428571428571425E-2</v>
      </c>
      <c r="J83" s="10">
        <v>861</v>
      </c>
      <c r="K83" s="10">
        <v>3</v>
      </c>
      <c r="L83" s="10">
        <v>2</v>
      </c>
      <c r="M83" s="31">
        <f t="shared" si="4"/>
        <v>859</v>
      </c>
      <c r="N83" s="31">
        <f t="shared" si="5"/>
        <v>1</v>
      </c>
      <c r="O83" s="32">
        <f t="shared" si="6"/>
        <v>2.3228803716608595E-3</v>
      </c>
      <c r="P83" s="32">
        <f t="shared" si="7"/>
        <v>1.1641443538998836E-3</v>
      </c>
      <c r="Q83" s="10">
        <v>2611</v>
      </c>
      <c r="R83" s="10">
        <v>124</v>
      </c>
      <c r="S83" s="10">
        <v>91</v>
      </c>
      <c r="T83" s="10">
        <f t="shared" si="8"/>
        <v>2520</v>
      </c>
      <c r="U83" s="10">
        <f t="shared" si="9"/>
        <v>33</v>
      </c>
      <c r="V83" s="27">
        <f t="shared" si="10"/>
        <v>3.4852546916890083E-2</v>
      </c>
      <c r="W83" s="27">
        <f t="shared" si="11"/>
        <v>1.3095238095238096E-2</v>
      </c>
      <c r="X83" s="10">
        <v>2605</v>
      </c>
      <c r="Y83" s="10">
        <v>48</v>
      </c>
      <c r="Z83" s="10">
        <v>20</v>
      </c>
      <c r="AA83" s="10">
        <f t="shared" si="12"/>
        <v>2585</v>
      </c>
      <c r="AB83" s="10">
        <f t="shared" si="13"/>
        <v>28</v>
      </c>
      <c r="AC83" s="27">
        <f t="shared" si="14"/>
        <v>7.677543186180422E-3</v>
      </c>
      <c r="AD83" s="27">
        <f t="shared" si="15"/>
        <v>1.0831721470019342E-2</v>
      </c>
    </row>
    <row r="84" spans="1:30">
      <c r="A84" t="s">
        <v>114</v>
      </c>
      <c r="B84" t="s">
        <v>115</v>
      </c>
      <c r="C84" s="29">
        <v>6</v>
      </c>
      <c r="D84" s="29">
        <v>4</v>
      </c>
      <c r="E84" s="29">
        <v>0</v>
      </c>
      <c r="F84" s="29">
        <f t="shared" si="0"/>
        <v>6</v>
      </c>
      <c r="G84" s="29">
        <f t="shared" si="1"/>
        <v>4</v>
      </c>
      <c r="H84" s="30">
        <f t="shared" si="2"/>
        <v>0</v>
      </c>
      <c r="I84" s="30">
        <f t="shared" si="3"/>
        <v>0.66666666666666663</v>
      </c>
      <c r="J84" s="29">
        <v>7</v>
      </c>
      <c r="K84" s="29">
        <v>1</v>
      </c>
      <c r="L84" s="29">
        <v>2</v>
      </c>
      <c r="M84" s="29">
        <f t="shared" si="4"/>
        <v>5</v>
      </c>
      <c r="N84" s="29">
        <f t="shared" si="5"/>
        <v>-1</v>
      </c>
      <c r="O84" s="33">
        <f t="shared" si="6"/>
        <v>0.2857142857142857</v>
      </c>
      <c r="P84" s="33">
        <f t="shared" si="7"/>
        <v>-0.2</v>
      </c>
      <c r="Q84" s="29">
        <v>4</v>
      </c>
      <c r="R84" s="29">
        <v>4</v>
      </c>
      <c r="S84" s="29">
        <v>2</v>
      </c>
      <c r="T84" s="29">
        <f t="shared" si="8"/>
        <v>2</v>
      </c>
      <c r="U84" s="29">
        <f t="shared" si="9"/>
        <v>2</v>
      </c>
      <c r="V84" s="30">
        <f t="shared" si="10"/>
        <v>0.5</v>
      </c>
      <c r="W84" s="30">
        <f t="shared" si="11"/>
        <v>1</v>
      </c>
      <c r="X84" s="29">
        <v>4</v>
      </c>
      <c r="Y84" s="29">
        <v>3</v>
      </c>
      <c r="Z84" s="29">
        <v>5</v>
      </c>
      <c r="AA84" s="29">
        <f t="shared" si="12"/>
        <v>-1</v>
      </c>
      <c r="AB84" s="29">
        <f t="shared" si="13"/>
        <v>-2</v>
      </c>
      <c r="AC84" s="30">
        <f t="shared" si="14"/>
        <v>1.25</v>
      </c>
      <c r="AD84" s="30">
        <f t="shared" si="15"/>
        <v>2</v>
      </c>
    </row>
    <row r="85" spans="1:30">
      <c r="A85" t="s">
        <v>116</v>
      </c>
      <c r="B85" t="s">
        <v>117</v>
      </c>
      <c r="C85" s="29">
        <v>0</v>
      </c>
      <c r="D85" s="29">
        <v>1</v>
      </c>
      <c r="E85" s="29">
        <v>0</v>
      </c>
      <c r="F85" s="29">
        <f t="shared" si="0"/>
        <v>0</v>
      </c>
      <c r="G85" s="29">
        <f t="shared" si="1"/>
        <v>1</v>
      </c>
      <c r="H85" s="30" t="e">
        <f t="shared" si="2"/>
        <v>#DIV/0!</v>
      </c>
      <c r="I85" s="30" t="e">
        <f t="shared" si="3"/>
        <v>#DIV/0!</v>
      </c>
      <c r="J85" s="10">
        <v>18</v>
      </c>
      <c r="K85" s="10">
        <v>1</v>
      </c>
      <c r="L85" s="10">
        <v>2</v>
      </c>
      <c r="M85" s="31">
        <f t="shared" si="4"/>
        <v>16</v>
      </c>
      <c r="N85" s="31">
        <f t="shared" si="5"/>
        <v>-1</v>
      </c>
      <c r="O85" s="32">
        <f t="shared" si="6"/>
        <v>0.1111111111111111</v>
      </c>
      <c r="P85" s="32">
        <f t="shared" si="7"/>
        <v>-6.25E-2</v>
      </c>
      <c r="Q85" s="29">
        <v>10</v>
      </c>
      <c r="R85" s="29">
        <v>2</v>
      </c>
      <c r="S85" s="29">
        <v>5</v>
      </c>
      <c r="T85" s="29">
        <f t="shared" si="8"/>
        <v>5</v>
      </c>
      <c r="U85" s="29">
        <f t="shared" si="9"/>
        <v>-3</v>
      </c>
      <c r="V85" s="30">
        <f t="shared" si="10"/>
        <v>0.5</v>
      </c>
      <c r="W85" s="30">
        <f t="shared" si="11"/>
        <v>-0.6</v>
      </c>
      <c r="X85" s="29">
        <v>2</v>
      </c>
      <c r="Y85" s="29">
        <v>6</v>
      </c>
      <c r="Z85" s="29">
        <v>2</v>
      </c>
      <c r="AA85" s="29">
        <f t="shared" si="12"/>
        <v>0</v>
      </c>
      <c r="AB85" s="29">
        <f t="shared" si="13"/>
        <v>4</v>
      </c>
      <c r="AC85" s="30">
        <f t="shared" si="14"/>
        <v>1</v>
      </c>
      <c r="AD85" s="30" t="e">
        <f t="shared" si="15"/>
        <v>#DIV/0!</v>
      </c>
    </row>
    <row r="86" spans="1:30">
      <c r="A86" t="s">
        <v>118</v>
      </c>
      <c r="B86" t="s">
        <v>119</v>
      </c>
      <c r="C86" s="29">
        <v>3</v>
      </c>
      <c r="D86" s="29">
        <v>4</v>
      </c>
      <c r="E86" s="29">
        <v>3</v>
      </c>
      <c r="F86" s="29">
        <f t="shared" si="0"/>
        <v>0</v>
      </c>
      <c r="G86" s="29">
        <f t="shared" si="1"/>
        <v>1</v>
      </c>
      <c r="H86" s="30">
        <f t="shared" si="2"/>
        <v>1</v>
      </c>
      <c r="I86" s="30" t="e">
        <f t="shared" si="3"/>
        <v>#DIV/0!</v>
      </c>
      <c r="J86" s="29">
        <v>8</v>
      </c>
      <c r="K86" s="29">
        <v>7</v>
      </c>
      <c r="L86" s="29">
        <v>5</v>
      </c>
      <c r="M86" s="29">
        <f t="shared" si="4"/>
        <v>3</v>
      </c>
      <c r="N86" s="29">
        <f t="shared" si="5"/>
        <v>2</v>
      </c>
      <c r="O86" s="33">
        <f t="shared" si="6"/>
        <v>0.625</v>
      </c>
      <c r="P86" s="33">
        <f t="shared" si="7"/>
        <v>0.66666666666666663</v>
      </c>
      <c r="Q86" s="29">
        <v>3</v>
      </c>
      <c r="R86" s="29">
        <v>4</v>
      </c>
      <c r="S86" s="29">
        <v>1</v>
      </c>
      <c r="T86" s="29">
        <f t="shared" si="8"/>
        <v>2</v>
      </c>
      <c r="U86" s="29">
        <f t="shared" si="9"/>
        <v>3</v>
      </c>
      <c r="V86" s="30">
        <f t="shared" si="10"/>
        <v>0.33333333333333331</v>
      </c>
      <c r="W86" s="30">
        <f t="shared" si="11"/>
        <v>1.5</v>
      </c>
      <c r="X86" s="29">
        <v>10</v>
      </c>
      <c r="Y86" s="29">
        <v>1</v>
      </c>
      <c r="Z86" s="29">
        <v>4</v>
      </c>
      <c r="AA86" s="29">
        <f t="shared" si="12"/>
        <v>6</v>
      </c>
      <c r="AB86" s="29">
        <f t="shared" si="13"/>
        <v>-3</v>
      </c>
      <c r="AC86" s="30">
        <f t="shared" si="14"/>
        <v>0.4</v>
      </c>
      <c r="AD86" s="30">
        <f t="shared" si="15"/>
        <v>-0.5</v>
      </c>
    </row>
    <row r="87" spans="1:30" s="44" customFormat="1">
      <c r="A87" s="44" t="s">
        <v>120</v>
      </c>
      <c r="B87" s="44" t="s">
        <v>121</v>
      </c>
      <c r="C87" s="34">
        <v>175</v>
      </c>
      <c r="D87" s="34">
        <v>179</v>
      </c>
      <c r="E87" s="34">
        <v>77</v>
      </c>
      <c r="F87" s="34">
        <f t="shared" si="0"/>
        <v>98</v>
      </c>
      <c r="G87" s="34">
        <f t="shared" si="1"/>
        <v>102</v>
      </c>
      <c r="H87" s="35">
        <f t="shared" si="2"/>
        <v>0.44</v>
      </c>
      <c r="I87" s="35">
        <f t="shared" si="3"/>
        <v>1.0408163265306123</v>
      </c>
      <c r="J87" s="38">
        <v>8387</v>
      </c>
      <c r="K87" s="38">
        <v>7249</v>
      </c>
      <c r="L87" s="38">
        <v>1947</v>
      </c>
      <c r="M87" s="36">
        <f t="shared" si="4"/>
        <v>6440</v>
      </c>
      <c r="N87" s="36">
        <f t="shared" si="5"/>
        <v>5302</v>
      </c>
      <c r="O87" s="37">
        <f t="shared" si="6"/>
        <v>0.23214498628830332</v>
      </c>
      <c r="P87" s="43">
        <f t="shared" si="7"/>
        <v>0.82329192546583851</v>
      </c>
      <c r="Q87" s="38">
        <v>3063</v>
      </c>
      <c r="R87" s="38">
        <v>2384</v>
      </c>
      <c r="S87" s="38">
        <v>613</v>
      </c>
      <c r="T87" s="38">
        <f t="shared" si="8"/>
        <v>2450</v>
      </c>
      <c r="U87" s="38">
        <f t="shared" si="9"/>
        <v>1771</v>
      </c>
      <c r="V87" s="39">
        <f t="shared" si="10"/>
        <v>0.20013059092393079</v>
      </c>
      <c r="W87" s="46">
        <f t="shared" si="11"/>
        <v>0.72285714285714286</v>
      </c>
      <c r="X87" s="38">
        <v>3170</v>
      </c>
      <c r="Y87" s="38">
        <v>2103</v>
      </c>
      <c r="Z87" s="38">
        <v>148</v>
      </c>
      <c r="AA87" s="38">
        <f t="shared" si="12"/>
        <v>3022</v>
      </c>
      <c r="AB87" s="38">
        <f t="shared" si="13"/>
        <v>1955</v>
      </c>
      <c r="AC87" s="39">
        <f t="shared" si="14"/>
        <v>4.6687697160883279E-2</v>
      </c>
      <c r="AD87" s="46">
        <f t="shared" si="15"/>
        <v>0.64692256783587032</v>
      </c>
    </row>
    <row r="88" spans="1:30">
      <c r="A88" t="s">
        <v>122</v>
      </c>
      <c r="B88" t="s">
        <v>123</v>
      </c>
      <c r="C88" s="10">
        <v>91</v>
      </c>
      <c r="D88" s="10">
        <v>12</v>
      </c>
      <c r="E88" s="10">
        <v>8</v>
      </c>
      <c r="F88" s="10">
        <f t="shared" si="0"/>
        <v>83</v>
      </c>
      <c r="G88" s="10">
        <f t="shared" si="1"/>
        <v>4</v>
      </c>
      <c r="H88" s="27">
        <f t="shared" si="2"/>
        <v>8.7912087912087919E-2</v>
      </c>
      <c r="I88" s="27">
        <f t="shared" si="3"/>
        <v>4.8192771084337352E-2</v>
      </c>
      <c r="J88" s="10">
        <v>3090</v>
      </c>
      <c r="K88" s="10">
        <v>11</v>
      </c>
      <c r="L88" s="10">
        <v>10</v>
      </c>
      <c r="M88" s="31">
        <f t="shared" si="4"/>
        <v>3080</v>
      </c>
      <c r="N88" s="31">
        <f t="shared" si="5"/>
        <v>1</v>
      </c>
      <c r="O88" s="32">
        <f t="shared" si="6"/>
        <v>3.2362459546925568E-3</v>
      </c>
      <c r="P88" s="32">
        <f t="shared" si="7"/>
        <v>3.2467532467532468E-4</v>
      </c>
      <c r="Q88" s="10">
        <v>1795</v>
      </c>
      <c r="R88" s="10">
        <v>35</v>
      </c>
      <c r="S88" s="10">
        <v>37</v>
      </c>
      <c r="T88" s="10">
        <f t="shared" si="8"/>
        <v>1758</v>
      </c>
      <c r="U88" s="10">
        <f t="shared" si="9"/>
        <v>-2</v>
      </c>
      <c r="V88" s="27">
        <f t="shared" si="10"/>
        <v>2.0612813370473538E-2</v>
      </c>
      <c r="W88" s="27">
        <f t="shared" si="11"/>
        <v>-1.1376564277588168E-3</v>
      </c>
      <c r="X88" s="10">
        <v>1867</v>
      </c>
      <c r="Y88" s="10">
        <v>48</v>
      </c>
      <c r="Z88" s="10">
        <v>9</v>
      </c>
      <c r="AA88" s="10">
        <f t="shared" si="12"/>
        <v>1858</v>
      </c>
      <c r="AB88" s="10">
        <f t="shared" si="13"/>
        <v>39</v>
      </c>
      <c r="AC88" s="27">
        <f t="shared" si="14"/>
        <v>4.8205677557579003E-3</v>
      </c>
      <c r="AD88" s="27">
        <f t="shared" si="15"/>
        <v>2.0990312163616791E-2</v>
      </c>
    </row>
    <row r="89" spans="1:30" s="44" customFormat="1">
      <c r="A89" s="44" t="s">
        <v>124</v>
      </c>
      <c r="B89" s="44" t="s">
        <v>125</v>
      </c>
      <c r="C89" s="38">
        <v>380</v>
      </c>
      <c r="D89" s="38">
        <v>211</v>
      </c>
      <c r="E89" s="38">
        <v>90</v>
      </c>
      <c r="F89" s="38">
        <f t="shared" si="0"/>
        <v>290</v>
      </c>
      <c r="G89" s="38">
        <f t="shared" si="1"/>
        <v>121</v>
      </c>
      <c r="H89" s="39">
        <f t="shared" si="2"/>
        <v>0.23684210526315788</v>
      </c>
      <c r="I89" s="46">
        <f t="shared" si="3"/>
        <v>0.41724137931034483</v>
      </c>
      <c r="J89" s="38">
        <v>20757</v>
      </c>
      <c r="K89" s="38">
        <v>3715</v>
      </c>
      <c r="L89" s="38">
        <v>136</v>
      </c>
      <c r="M89" s="36">
        <f t="shared" si="4"/>
        <v>20621</v>
      </c>
      <c r="N89" s="36">
        <f t="shared" si="5"/>
        <v>3579</v>
      </c>
      <c r="O89" s="37">
        <f t="shared" si="6"/>
        <v>6.5520065520065524E-3</v>
      </c>
      <c r="P89" s="37">
        <f t="shared" si="7"/>
        <v>0.17356093302943601</v>
      </c>
      <c r="Q89" s="38">
        <v>9085</v>
      </c>
      <c r="R89" s="38">
        <v>1791</v>
      </c>
      <c r="S89" s="38">
        <v>360</v>
      </c>
      <c r="T89" s="38">
        <f t="shared" si="8"/>
        <v>8725</v>
      </c>
      <c r="U89" s="38">
        <f t="shared" si="9"/>
        <v>1431</v>
      </c>
      <c r="V89" s="39">
        <f t="shared" si="10"/>
        <v>3.962575674188222E-2</v>
      </c>
      <c r="W89" s="39">
        <f t="shared" si="11"/>
        <v>0.16401146131805158</v>
      </c>
      <c r="X89" s="38">
        <v>12044</v>
      </c>
      <c r="Y89" s="38">
        <v>1762</v>
      </c>
      <c r="Z89" s="38">
        <v>440</v>
      </c>
      <c r="AA89" s="38">
        <f t="shared" si="12"/>
        <v>11604</v>
      </c>
      <c r="AB89" s="38">
        <f t="shared" si="13"/>
        <v>1322</v>
      </c>
      <c r="AC89" s="39">
        <f t="shared" si="14"/>
        <v>3.6532713384257724E-2</v>
      </c>
      <c r="AD89" s="39">
        <f t="shared" si="15"/>
        <v>0.11392623233367805</v>
      </c>
    </row>
    <row r="90" spans="1:30">
      <c r="A90" t="s">
        <v>126</v>
      </c>
      <c r="B90" t="s">
        <v>127</v>
      </c>
      <c r="C90" s="10">
        <v>263</v>
      </c>
      <c r="D90" s="10">
        <v>35</v>
      </c>
      <c r="E90" s="10">
        <v>31</v>
      </c>
      <c r="F90" s="10">
        <f t="shared" si="0"/>
        <v>232</v>
      </c>
      <c r="G90" s="10">
        <f t="shared" si="1"/>
        <v>4</v>
      </c>
      <c r="H90" s="27">
        <f t="shared" si="2"/>
        <v>0.11787072243346007</v>
      </c>
      <c r="I90" s="27">
        <f t="shared" si="3"/>
        <v>1.7241379310344827E-2</v>
      </c>
      <c r="J90" s="10">
        <v>18550</v>
      </c>
      <c r="K90" s="10">
        <v>457</v>
      </c>
      <c r="L90" s="10">
        <v>353</v>
      </c>
      <c r="M90" s="31">
        <f t="shared" si="4"/>
        <v>18197</v>
      </c>
      <c r="N90" s="31">
        <f t="shared" si="5"/>
        <v>104</v>
      </c>
      <c r="O90" s="32">
        <f t="shared" si="6"/>
        <v>1.9029649595687332E-2</v>
      </c>
      <c r="P90" s="32">
        <f t="shared" si="7"/>
        <v>5.7152277847996921E-3</v>
      </c>
      <c r="Q90" s="10">
        <v>7987</v>
      </c>
      <c r="R90" s="10">
        <v>1217</v>
      </c>
      <c r="S90" s="10">
        <v>392</v>
      </c>
      <c r="T90" s="10">
        <f t="shared" si="8"/>
        <v>7595</v>
      </c>
      <c r="U90" s="10">
        <f t="shared" si="9"/>
        <v>825</v>
      </c>
      <c r="V90" s="27">
        <f t="shared" si="10"/>
        <v>4.9079754601226995E-2</v>
      </c>
      <c r="W90" s="27">
        <f t="shared" si="11"/>
        <v>0.10862409479921001</v>
      </c>
      <c r="X90" s="10">
        <v>11262</v>
      </c>
      <c r="Y90" s="10">
        <v>1062</v>
      </c>
      <c r="Z90" s="10">
        <v>189</v>
      </c>
      <c r="AA90" s="10">
        <f t="shared" si="12"/>
        <v>11073</v>
      </c>
      <c r="AB90" s="10">
        <f t="shared" si="13"/>
        <v>873</v>
      </c>
      <c r="AC90" s="27">
        <f t="shared" si="14"/>
        <v>1.6782099094299414E-2</v>
      </c>
      <c r="AD90" s="27">
        <f t="shared" si="15"/>
        <v>7.8840422649688435E-2</v>
      </c>
    </row>
    <row r="91" spans="1:30">
      <c r="A91" t="s">
        <v>128</v>
      </c>
      <c r="B91" t="s">
        <v>129</v>
      </c>
      <c r="C91" s="10">
        <v>0</v>
      </c>
      <c r="D91" s="10">
        <v>1</v>
      </c>
      <c r="E91" s="10">
        <v>0</v>
      </c>
      <c r="F91" s="10">
        <f t="shared" si="0"/>
        <v>0</v>
      </c>
      <c r="G91" s="10">
        <f t="shared" si="1"/>
        <v>1</v>
      </c>
      <c r="H91" s="27" t="e">
        <f t="shared" si="2"/>
        <v>#DIV/0!</v>
      </c>
      <c r="I91" s="27" t="e">
        <f t="shared" si="3"/>
        <v>#DIV/0!</v>
      </c>
      <c r="J91" s="10">
        <v>11</v>
      </c>
      <c r="K91" s="10">
        <v>3</v>
      </c>
      <c r="L91" s="10">
        <v>0</v>
      </c>
      <c r="M91" s="31">
        <f t="shared" si="4"/>
        <v>11</v>
      </c>
      <c r="N91" s="31">
        <f t="shared" si="5"/>
        <v>3</v>
      </c>
      <c r="O91" s="32">
        <f t="shared" si="6"/>
        <v>0</v>
      </c>
      <c r="P91" s="32">
        <f t="shared" si="7"/>
        <v>0.27272727272727271</v>
      </c>
      <c r="Q91" s="29">
        <v>7</v>
      </c>
      <c r="R91" s="29">
        <v>3</v>
      </c>
      <c r="S91" s="29">
        <v>1</v>
      </c>
      <c r="T91" s="29">
        <f t="shared" si="8"/>
        <v>6</v>
      </c>
      <c r="U91" s="29">
        <f t="shared" si="9"/>
        <v>2</v>
      </c>
      <c r="V91" s="30">
        <f t="shared" si="10"/>
        <v>0.14285714285714285</v>
      </c>
      <c r="W91" s="27">
        <f t="shared" si="11"/>
        <v>0.33333333333333331</v>
      </c>
      <c r="X91" s="10">
        <v>7</v>
      </c>
      <c r="Y91" s="10">
        <v>5</v>
      </c>
      <c r="Z91" s="10">
        <v>6</v>
      </c>
      <c r="AA91" s="10">
        <f t="shared" si="12"/>
        <v>1</v>
      </c>
      <c r="AB91" s="10">
        <f t="shared" si="13"/>
        <v>-1</v>
      </c>
      <c r="AC91" s="27">
        <f t="shared" si="14"/>
        <v>0.8571428571428571</v>
      </c>
      <c r="AD91" s="27">
        <f t="shared" si="15"/>
        <v>-1</v>
      </c>
    </row>
    <row r="92" spans="1:30" ht="15" thickBot="1">
      <c r="A92" s="4"/>
      <c r="B92" s="4"/>
      <c r="C92" s="4"/>
      <c r="D92" s="4"/>
      <c r="E92" s="4"/>
      <c r="F92" s="4"/>
      <c r="G92" s="4"/>
      <c r="H92" s="28"/>
      <c r="I92" s="28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10"/>
      <c r="AB92" s="10"/>
      <c r="AC92" s="27"/>
      <c r="AD92" s="27"/>
    </row>
    <row r="93" spans="1:30">
      <c r="B93" s="1" t="s">
        <v>173</v>
      </c>
      <c r="C93" s="10">
        <f>SUM(C20:C25)</f>
        <v>19455</v>
      </c>
      <c r="D93" s="10">
        <f t="shared" ref="D93:Z93" si="16">SUM(D20:D25)</f>
        <v>23696</v>
      </c>
      <c r="E93" s="10">
        <f t="shared" si="16"/>
        <v>18098</v>
      </c>
      <c r="F93" s="10"/>
      <c r="G93" s="10"/>
      <c r="H93" s="10"/>
      <c r="I93" s="10"/>
      <c r="J93" s="10">
        <f t="shared" si="16"/>
        <v>25150</v>
      </c>
      <c r="K93" s="10">
        <f t="shared" si="16"/>
        <v>18157</v>
      </c>
      <c r="L93" s="10">
        <f t="shared" si="16"/>
        <v>19856</v>
      </c>
      <c r="M93" s="10"/>
      <c r="N93" s="10"/>
      <c r="O93" s="10"/>
      <c r="P93" s="10"/>
      <c r="Q93" s="10">
        <f t="shared" si="16"/>
        <v>23482</v>
      </c>
      <c r="R93" s="10">
        <f t="shared" si="16"/>
        <v>23275</v>
      </c>
      <c r="S93" s="10">
        <f t="shared" si="16"/>
        <v>20969</v>
      </c>
      <c r="T93" s="10"/>
      <c r="U93" s="10"/>
      <c r="V93" s="10"/>
      <c r="W93" s="10"/>
      <c r="X93" s="10">
        <f t="shared" si="16"/>
        <v>24407</v>
      </c>
      <c r="Y93" s="10">
        <f t="shared" si="16"/>
        <v>24371</v>
      </c>
      <c r="Z93" s="10">
        <f t="shared" si="16"/>
        <v>18397</v>
      </c>
    </row>
    <row r="94" spans="1:30">
      <c r="B94" s="11" t="s">
        <v>174</v>
      </c>
      <c r="C94" s="11">
        <f>AVERAGE(C93:E93,J93:L93,Q93:S93,X93:Z93)</f>
        <v>21609.416666666668</v>
      </c>
    </row>
    <row r="95" spans="1:30">
      <c r="B95" s="1" t="s">
        <v>175</v>
      </c>
      <c r="C95" s="16">
        <f>$C$94/C93</f>
        <v>1.1107384562665983</v>
      </c>
      <c r="D95" s="16">
        <f t="shared" ref="D95:Z95" si="17">$C$94/D93</f>
        <v>0.91194364731037592</v>
      </c>
      <c r="E95" s="16">
        <f t="shared" si="17"/>
        <v>1.1940223597450916</v>
      </c>
      <c r="F95" s="16"/>
      <c r="G95" s="16"/>
      <c r="H95" s="16"/>
      <c r="I95" s="16"/>
      <c r="J95" s="16">
        <f t="shared" si="17"/>
        <v>0.85922133863485761</v>
      </c>
      <c r="K95" s="16">
        <f t="shared" si="17"/>
        <v>1.1901424611261038</v>
      </c>
      <c r="L95" s="16">
        <f t="shared" si="17"/>
        <v>1.0883066411496105</v>
      </c>
      <c r="M95" s="16"/>
      <c r="N95" s="16"/>
      <c r="O95" s="16"/>
      <c r="P95" s="16"/>
      <c r="Q95" s="16">
        <f t="shared" si="17"/>
        <v>0.92025452119353834</v>
      </c>
      <c r="R95" s="16">
        <f t="shared" si="17"/>
        <v>0.92843895452918013</v>
      </c>
      <c r="S95" s="16">
        <f t="shared" si="17"/>
        <v>1.0305411162509737</v>
      </c>
      <c r="T95" s="16"/>
      <c r="U95" s="16"/>
      <c r="V95" s="16"/>
      <c r="W95" s="16"/>
      <c r="X95" s="16">
        <f t="shared" si="17"/>
        <v>0.88537782876497184</v>
      </c>
      <c r="Y95" s="16">
        <f t="shared" si="17"/>
        <v>0.88668567833353851</v>
      </c>
      <c r="Z95" s="16">
        <f t="shared" si="17"/>
        <v>1.1746163323730319</v>
      </c>
    </row>
  </sheetData>
  <mergeCells count="12">
    <mergeCell ref="AA2:AC2"/>
    <mergeCell ref="C2:E2"/>
    <mergeCell ref="J2:L2"/>
    <mergeCell ref="Q2:S2"/>
    <mergeCell ref="X2:Z2"/>
    <mergeCell ref="C4:E4"/>
    <mergeCell ref="J4:L4"/>
    <mergeCell ref="Q4:S4"/>
    <mergeCell ref="X4:Z4"/>
    <mergeCell ref="F2:H2"/>
    <mergeCell ref="M2:O2"/>
    <mergeCell ref="T2:V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9"/>
  <sheetViews>
    <sheetView workbookViewId="0"/>
  </sheetViews>
  <sheetFormatPr baseColWidth="10" defaultColWidth="8.83203125" defaultRowHeight="14" x14ac:dyDescent="0"/>
  <cols>
    <col min="2" max="2" width="29" customWidth="1"/>
    <col min="3" max="5" width="11.6640625" customWidth="1"/>
    <col min="6" max="6" width="5.6640625" customWidth="1"/>
    <col min="7" max="9" width="11.6640625" customWidth="1"/>
    <col min="10" max="10" width="5" customWidth="1"/>
    <col min="11" max="13" width="11.6640625" customWidth="1"/>
    <col min="14" max="14" width="4.83203125" customWidth="1"/>
    <col min="15" max="17" width="11.6640625" customWidth="1"/>
  </cols>
  <sheetData>
    <row r="2" spans="1:17" ht="18">
      <c r="A2" s="2" t="s">
        <v>0</v>
      </c>
      <c r="B2" s="2"/>
      <c r="C2" s="21" t="s">
        <v>162</v>
      </c>
      <c r="D2" s="21"/>
      <c r="E2" s="21"/>
      <c r="F2" s="2"/>
      <c r="G2" s="22" t="s">
        <v>163</v>
      </c>
      <c r="H2" s="22"/>
      <c r="I2" s="22"/>
      <c r="J2" s="2"/>
      <c r="K2" s="23" t="s">
        <v>164</v>
      </c>
      <c r="L2" s="23"/>
      <c r="M2" s="23"/>
      <c r="N2" s="2"/>
      <c r="O2" s="24" t="s">
        <v>165</v>
      </c>
      <c r="P2" s="24"/>
      <c r="Q2" s="24"/>
    </row>
    <row r="3" spans="1:17" ht="15" thickBot="1">
      <c r="A3" s="3" t="s">
        <v>158</v>
      </c>
      <c r="B3" s="4"/>
      <c r="C3" s="5" t="s">
        <v>159</v>
      </c>
      <c r="D3" s="6" t="s">
        <v>160</v>
      </c>
      <c r="E3" s="7" t="s">
        <v>161</v>
      </c>
      <c r="F3" s="8"/>
      <c r="G3" s="5" t="s">
        <v>159</v>
      </c>
      <c r="H3" s="6" t="s">
        <v>160</v>
      </c>
      <c r="I3" s="7" t="s">
        <v>161</v>
      </c>
      <c r="J3" s="8"/>
      <c r="K3" s="5" t="s">
        <v>159</v>
      </c>
      <c r="L3" s="6" t="s">
        <v>160</v>
      </c>
      <c r="M3" s="7" t="s">
        <v>161</v>
      </c>
      <c r="N3" s="8"/>
      <c r="O3" s="5" t="s">
        <v>159</v>
      </c>
      <c r="P3" s="6" t="s">
        <v>160</v>
      </c>
      <c r="Q3" s="7" t="s">
        <v>161</v>
      </c>
    </row>
    <row r="5" spans="1:17">
      <c r="A5" t="s">
        <v>130</v>
      </c>
      <c r="B5" t="s">
        <v>131</v>
      </c>
      <c r="C5" s="17">
        <f>'Raw Data'!C20*'Raw Data'!C$95</f>
        <v>15969.086785744883</v>
      </c>
      <c r="D5" s="17">
        <f>'Raw Data'!D20*'Raw Data'!D$95</f>
        <v>15798.511746004953</v>
      </c>
      <c r="E5" s="17">
        <f>'Raw Data'!E20*'Raw Data'!E$95</f>
        <v>15683.483695251778</v>
      </c>
      <c r="F5" s="17"/>
      <c r="G5" s="17">
        <f>'Raw Data'!J20*'Raw Data'!J$95</f>
        <v>15795.925089463222</v>
      </c>
      <c r="H5" s="17">
        <f>'Raw Data'!K20*'Raw Data'!K$95</f>
        <v>15552.781681995924</v>
      </c>
      <c r="I5" s="17">
        <f>'Raw Data'!L20*'Raw Data'!L$95</f>
        <v>15568.226501645178</v>
      </c>
      <c r="J5" s="17"/>
      <c r="K5" s="17">
        <f>'Raw Data'!Q20*'Raw Data'!Q$95</f>
        <v>15898.317108139569</v>
      </c>
      <c r="L5" s="17">
        <f>'Raw Data'!R20*'Raw Data'!R$95</f>
        <v>15882.805195130684</v>
      </c>
      <c r="M5" s="17">
        <f>'Raw Data'!S20*'Raw Data'!S$95</f>
        <v>15800.256394359929</v>
      </c>
      <c r="N5" s="17"/>
      <c r="O5" s="17">
        <f>'Raw Data'!X20*'Raw Data'!X$95</f>
        <v>15791.598953852037</v>
      </c>
      <c r="P5" s="17">
        <f>'Raw Data'!Y20*'Raw Data'!Y$95</f>
        <v>15836.206215036998</v>
      </c>
      <c r="Q5" s="17">
        <f>'Raw Data'!Z20*'Raw Data'!Z$95</f>
        <v>15652.937245203022</v>
      </c>
    </row>
    <row r="6" spans="1:17">
      <c r="A6" t="s">
        <v>132</v>
      </c>
      <c r="B6" t="s">
        <v>133</v>
      </c>
      <c r="C6" s="17">
        <f>'Raw Data'!C21*'Raw Data'!C$95</f>
        <v>4257.4605028698716</v>
      </c>
      <c r="D6" s="17">
        <f>'Raw Data'!D21*'Raw Data'!D$95</f>
        <v>4380.0653380317353</v>
      </c>
      <c r="E6" s="17">
        <f>'Raw Data'!E21*'Raw Data'!E$95</f>
        <v>4534.8969223118584</v>
      </c>
      <c r="F6" s="17"/>
      <c r="G6" s="17">
        <f>'Raw Data'!J21*'Raw Data'!J$95</f>
        <v>4432.7228860172308</v>
      </c>
      <c r="H6" s="17">
        <f>'Raw Data'!K21*'Raw Data'!K$95</f>
        <v>4692.7317242202271</v>
      </c>
      <c r="I6" s="17">
        <f>'Raw Data'!L21*'Raw Data'!L$95</f>
        <v>4628.5681448092937</v>
      </c>
      <c r="J6" s="17"/>
      <c r="K6" s="17">
        <f>'Raw Data'!Q21*'Raw Data'!Q$95</f>
        <v>4381.3317754024365</v>
      </c>
      <c r="L6" s="17">
        <f>'Raw Data'!R21*'Raw Data'!R$95</f>
        <v>4429.582252058718</v>
      </c>
      <c r="M6" s="17">
        <f>'Raw Data'!S21*'Raw Data'!S$95</f>
        <v>4450.9070810879557</v>
      </c>
      <c r="N6" s="17"/>
      <c r="O6" s="17">
        <f>'Raw Data'!X21*'Raw Data'!X$95</f>
        <v>4419.8061211947397</v>
      </c>
      <c r="P6" s="17">
        <f>'Raw Data'!Y21*'Raw Data'!Y$95</f>
        <v>4470.6691901577015</v>
      </c>
      <c r="Q6" s="17">
        <f>'Raw Data'!Z21*'Raw Data'!Z$95</f>
        <v>4565.733683933975</v>
      </c>
    </row>
    <row r="7" spans="1:17">
      <c r="A7" t="s">
        <v>134</v>
      </c>
      <c r="B7" t="s">
        <v>135</v>
      </c>
      <c r="C7" s="17">
        <f>'Raw Data'!C22*'Raw Data'!C$95</f>
        <v>947.45990319540829</v>
      </c>
      <c r="D7" s="17">
        <f>'Raw Data'!D22*'Raw Data'!D$95</f>
        <v>989.45885733175783</v>
      </c>
      <c r="E7" s="17">
        <f>'Raw Data'!E22*'Raw Data'!E$95</f>
        <v>948.05375363760277</v>
      </c>
      <c r="F7" s="17"/>
      <c r="G7" s="17">
        <f>'Raw Data'!J22*'Raw Data'!J$95</f>
        <v>921.08527501656738</v>
      </c>
      <c r="H7" s="17">
        <f>'Raw Data'!K22*'Raw Data'!K$95</f>
        <v>931.8815470617393</v>
      </c>
      <c r="I7" s="17">
        <f>'Raw Data'!L22*'Raw Data'!L$95</f>
        <v>933.76709810636578</v>
      </c>
      <c r="J7" s="17"/>
      <c r="K7" s="17">
        <f>'Raw Data'!Q22*'Raw Data'!Q$95</f>
        <v>903.6899398120546</v>
      </c>
      <c r="L7" s="17">
        <f>'Raw Data'!R22*'Raw Data'!R$95</f>
        <v>883.87388471177951</v>
      </c>
      <c r="M7" s="17">
        <f>'Raw Data'!S22*'Raw Data'!S$95</f>
        <v>907.90672341710786</v>
      </c>
      <c r="N7" s="17"/>
      <c r="O7" s="17">
        <f>'Raw Data'!X22*'Raw Data'!X$95</f>
        <v>961.52032203875945</v>
      </c>
      <c r="P7" s="17">
        <f>'Raw Data'!Y22*'Raw Data'!Y$95</f>
        <v>910.62619164854402</v>
      </c>
      <c r="Q7" s="17">
        <f>'Raw Data'!Z22*'Raw Data'!Z$95</f>
        <v>947.91538022503676</v>
      </c>
    </row>
    <row r="8" spans="1:17">
      <c r="A8" t="s">
        <v>136</v>
      </c>
      <c r="B8" t="s">
        <v>137</v>
      </c>
      <c r="C8" s="17">
        <f>'Raw Data'!C23*'Raw Data'!C$95</f>
        <v>239.91950655358522</v>
      </c>
      <c r="D8" s="17">
        <f>'Raw Data'!D23*'Raw Data'!D$95</f>
        <v>248.04867206842226</v>
      </c>
      <c r="E8" s="17">
        <f>'Raw Data'!E23*'Raw Data'!E$95</f>
        <v>229.25229307105758</v>
      </c>
      <c r="F8" s="17"/>
      <c r="G8" s="17">
        <f>'Raw Data'!J23*'Raw Data'!J$95</f>
        <v>234.56742544731614</v>
      </c>
      <c r="H8" s="17">
        <f>'Raw Data'!K23*'Raw Data'!K$95</f>
        <v>221.36649776945529</v>
      </c>
      <c r="I8" s="17">
        <f>'Raw Data'!L23*'Raw Data'!L$95</f>
        <v>248.1339141821112</v>
      </c>
      <c r="J8" s="17"/>
      <c r="K8" s="17">
        <f>'Raw Data'!Q23*'Raw Data'!Q$95</f>
        <v>226.38261221361043</v>
      </c>
      <c r="L8" s="17">
        <f>'Raw Data'!R23*'Raw Data'!R$95</f>
        <v>216.32627640529898</v>
      </c>
      <c r="M8" s="17">
        <f>'Raw Data'!S23*'Raw Data'!S$95</f>
        <v>229.81066892396711</v>
      </c>
      <c r="N8" s="17"/>
      <c r="O8" s="17">
        <f>'Raw Data'!X23*'Raw Data'!X$95</f>
        <v>229.31285765012771</v>
      </c>
      <c r="P8" s="17">
        <f>'Raw Data'!Y23*'Raw Data'!Y$95</f>
        <v>196.84422059004555</v>
      </c>
      <c r="Q8" s="17">
        <f>'Raw Data'!Z23*'Raw Data'!Z$95</f>
        <v>233.74865014223334</v>
      </c>
    </row>
    <row r="9" spans="1:17">
      <c r="A9" t="s">
        <v>138</v>
      </c>
      <c r="B9" t="s">
        <v>139</v>
      </c>
      <c r="C9" s="17">
        <f>'Raw Data'!C24*'Raw Data'!C$95</f>
        <v>139.95304548959137</v>
      </c>
      <c r="D9" s="17">
        <f>'Raw Data'!D24*'Raw Data'!D$95</f>
        <v>134.96765980193564</v>
      </c>
      <c r="E9" s="17">
        <f>'Raw Data'!E24*'Raw Data'!E$95</f>
        <v>164.77508564482264</v>
      </c>
      <c r="F9" s="17"/>
      <c r="G9" s="17">
        <f>'Raw Data'!J24*'Raw Data'!J$95</f>
        <v>154.65984095427436</v>
      </c>
      <c r="H9" s="17">
        <f>'Raw Data'!K24*'Raw Data'!K$95</f>
        <v>149.95795010188908</v>
      </c>
      <c r="I9" s="17">
        <f>'Raw Data'!L24*'Raw Data'!L$95</f>
        <v>167.59922273704001</v>
      </c>
      <c r="J9" s="17"/>
      <c r="K9" s="17">
        <f>'Raw Data'!Q24*'Raw Data'!Q$95</f>
        <v>135.27741461545014</v>
      </c>
      <c r="L9" s="17">
        <f>'Raw Data'!R24*'Raw Data'!R$95</f>
        <v>145.76491586108128</v>
      </c>
      <c r="M9" s="17">
        <f>'Raw Data'!S24*'Raw Data'!S$95</f>
        <v>157.67279078639896</v>
      </c>
      <c r="N9" s="17"/>
      <c r="O9" s="17">
        <f>'Raw Data'!X24*'Raw Data'!X$95</f>
        <v>152.28498654757516</v>
      </c>
      <c r="P9" s="17">
        <f>'Raw Data'!Y24*'Raw Data'!Y$95</f>
        <v>150.73656531670156</v>
      </c>
      <c r="Q9" s="17">
        <f>'Raw Data'!Z24*'Raw Data'!Z$95</f>
        <v>155.04935587324022</v>
      </c>
    </row>
    <row r="10" spans="1:17">
      <c r="A10" t="s">
        <v>140</v>
      </c>
      <c r="B10" t="s">
        <v>141</v>
      </c>
      <c r="C10" s="17">
        <f>'Raw Data'!C25*'Raw Data'!C$95</f>
        <v>55.536922813329916</v>
      </c>
      <c r="D10" s="17">
        <f>'Raw Data'!D25*'Raw Data'!D$95</f>
        <v>58.364393427864059</v>
      </c>
      <c r="E10" s="17">
        <f>'Raw Data'!E25*'Raw Data'!E$95</f>
        <v>48.954916749548758</v>
      </c>
      <c r="F10" s="17"/>
      <c r="G10" s="17">
        <f>'Raw Data'!J25*'Raw Data'!J$95</f>
        <v>70.456149768058324</v>
      </c>
      <c r="H10" s="17">
        <f>'Raw Data'!K25*'Raw Data'!K$95</f>
        <v>60.697265517431291</v>
      </c>
      <c r="I10" s="17">
        <f>'Raw Data'!L25*'Raw Data'!L$95</f>
        <v>63.121785186677407</v>
      </c>
      <c r="J10" s="17"/>
      <c r="K10" s="17">
        <f>'Raw Data'!Q25*'Raw Data'!Q$95</f>
        <v>64.417816483547682</v>
      </c>
      <c r="L10" s="17">
        <f>'Raw Data'!R25*'Raw Data'!R$95</f>
        <v>51.064142499104904</v>
      </c>
      <c r="M10" s="17">
        <f>'Raw Data'!S25*'Raw Data'!S$95</f>
        <v>62.863008091309396</v>
      </c>
      <c r="N10" s="17"/>
      <c r="O10" s="17">
        <f>'Raw Data'!X25*'Raw Data'!X$95</f>
        <v>54.893425383428252</v>
      </c>
      <c r="P10" s="17">
        <f>'Raw Data'!Y25*'Raw Data'!Y$95</f>
        <v>44.334283916676924</v>
      </c>
      <c r="Q10" s="17">
        <f>'Raw Data'!Z25*'Raw Data'!Z$95</f>
        <v>54.032351289159465</v>
      </c>
    </row>
    <row r="11" spans="1:17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>
      <c r="A12" t="s">
        <v>142</v>
      </c>
      <c r="B12" t="s">
        <v>143</v>
      </c>
      <c r="C12" s="17">
        <f>'Raw Data'!C27*'Raw Data'!C$95</f>
        <v>12.21812301893258</v>
      </c>
      <c r="D12" s="17">
        <f>'Raw Data'!D27*'Raw Data'!D$95</f>
        <v>7.2955491784830073</v>
      </c>
      <c r="E12" s="17">
        <f>'Raw Data'!E27*'Raw Data'!E$95</f>
        <v>14.328268316941099</v>
      </c>
      <c r="F12" s="17"/>
      <c r="G12" s="17">
        <f>'Raw Data'!J27*'Raw Data'!J$95</f>
        <v>11.16987740225315</v>
      </c>
      <c r="H12" s="17">
        <f>'Raw Data'!K27*'Raw Data'!K$95</f>
        <v>13.091567072387141</v>
      </c>
      <c r="I12" s="17">
        <f>'Raw Data'!L27*'Raw Data'!L$95</f>
        <v>5.441533205748053</v>
      </c>
      <c r="J12" s="17"/>
      <c r="K12" s="17">
        <f>'Raw Data'!Q27*'Raw Data'!Q$95</f>
        <v>5.5215271271612298</v>
      </c>
      <c r="L12" s="17">
        <f>'Raw Data'!R27*'Raw Data'!R$95</f>
        <v>6.499072681704261</v>
      </c>
      <c r="M12" s="17">
        <f>'Raw Data'!S27*'Raw Data'!S$95</f>
        <v>9.2748700462587621</v>
      </c>
      <c r="N12" s="17"/>
      <c r="O12" s="17">
        <f>'Raw Data'!X27*'Raw Data'!X$95</f>
        <v>8.8537782876497175</v>
      </c>
      <c r="P12" s="17">
        <f>'Raw Data'!Y27*'Raw Data'!Y$95</f>
        <v>11.526913818336</v>
      </c>
      <c r="Q12" s="17">
        <f>'Raw Data'!Z27*'Raw Data'!Z$95</f>
        <v>4.6984653294921275</v>
      </c>
    </row>
    <row r="13" spans="1:17">
      <c r="A13" t="s">
        <v>144</v>
      </c>
      <c r="B13" t="s">
        <v>145</v>
      </c>
      <c r="C13" s="17">
        <f>'Raw Data'!C28*'Raw Data'!C$95</f>
        <v>2.2214769125331966</v>
      </c>
      <c r="D13" s="17">
        <f>'Raw Data'!D28*'Raw Data'!D$95</f>
        <v>6.3836055311726314</v>
      </c>
      <c r="E13" s="17">
        <f>'Raw Data'!E28*'Raw Data'!E$95</f>
        <v>3.5820670792352747</v>
      </c>
      <c r="F13" s="17"/>
      <c r="G13" s="17">
        <f>'Raw Data'!J28*'Raw Data'!J$95</f>
        <v>6.8737707090788609</v>
      </c>
      <c r="H13" s="17">
        <f>'Raw Data'!K28*'Raw Data'!K$95</f>
        <v>9.5211396890088302</v>
      </c>
      <c r="I13" s="17">
        <f>'Raw Data'!L28*'Raw Data'!L$95</f>
        <v>2.176613282299221</v>
      </c>
      <c r="J13" s="17"/>
      <c r="K13" s="17">
        <f>'Raw Data'!Q28*'Raw Data'!Q$95</f>
        <v>12.883563296709537</v>
      </c>
      <c r="L13" s="17">
        <f>'Raw Data'!R28*'Raw Data'!R$95</f>
        <v>7.427511636233441</v>
      </c>
      <c r="M13" s="17">
        <f>'Raw Data'!S28*'Raw Data'!S$95</f>
        <v>4.1221644650038947</v>
      </c>
      <c r="N13" s="17"/>
      <c r="O13" s="17">
        <f>'Raw Data'!X28*'Raw Data'!X$95</f>
        <v>4.4268891438248588</v>
      </c>
      <c r="P13" s="17">
        <f>'Raw Data'!Y28*'Raw Data'!Y$95</f>
        <v>1.773371356667077</v>
      </c>
      <c r="Q13" s="17">
        <f>'Raw Data'!Z28*'Raw Data'!Z$95</f>
        <v>4.6984653294921275</v>
      </c>
    </row>
    <row r="14" spans="1:17">
      <c r="A14" t="s">
        <v>146</v>
      </c>
      <c r="B14" t="s">
        <v>147</v>
      </c>
      <c r="C14" s="17">
        <f>'Raw Data'!C29*'Raw Data'!C$95</f>
        <v>5.5536922813329914</v>
      </c>
      <c r="D14" s="17">
        <f>'Raw Data'!D29*'Raw Data'!D$95</f>
        <v>3.6477745892415037</v>
      </c>
      <c r="E14" s="17">
        <f>'Raw Data'!E29*'Raw Data'!E$95</f>
        <v>2.3880447194901833</v>
      </c>
      <c r="F14" s="17"/>
      <c r="G14" s="17">
        <f>'Raw Data'!J29*'Raw Data'!J$95</f>
        <v>7.7329920477137186</v>
      </c>
      <c r="H14" s="17">
        <f>'Raw Data'!K29*'Raw Data'!K$95</f>
        <v>2.3802849222522076</v>
      </c>
      <c r="I14" s="17">
        <f>'Raw Data'!L29*'Raw Data'!L$95</f>
        <v>7.6181464880472731</v>
      </c>
      <c r="J14" s="17"/>
      <c r="K14" s="17">
        <f>'Raw Data'!Q29*'Raw Data'!Q$95</f>
        <v>3.6810180847741534</v>
      </c>
      <c r="L14" s="17">
        <f>'Raw Data'!R29*'Raw Data'!R$95</f>
        <v>1.8568779090583603</v>
      </c>
      <c r="M14" s="17">
        <f>'Raw Data'!S29*'Raw Data'!S$95</f>
        <v>1.0305411162509737</v>
      </c>
      <c r="N14" s="17"/>
      <c r="O14" s="17">
        <f>'Raw Data'!X29*'Raw Data'!X$95</f>
        <v>4.4268891438248588</v>
      </c>
      <c r="P14" s="17">
        <f>'Raw Data'!Y29*'Raw Data'!Y$95</f>
        <v>7.0934854266683081</v>
      </c>
      <c r="Q14" s="17">
        <f>'Raw Data'!Z29*'Raw Data'!Z$95</f>
        <v>1.1746163323730319</v>
      </c>
    </row>
    <row r="15" spans="1:17">
      <c r="A15" t="s">
        <v>148</v>
      </c>
      <c r="B15" t="s">
        <v>149</v>
      </c>
      <c r="C15" s="17">
        <f>'Raw Data'!C30*'Raw Data'!C$95</f>
        <v>1.1107384562665983</v>
      </c>
      <c r="D15" s="17">
        <f>'Raw Data'!D30*'Raw Data'!D$95</f>
        <v>2.7358309419311277</v>
      </c>
      <c r="E15" s="17">
        <f>'Raw Data'!E30*'Raw Data'!E$95</f>
        <v>0</v>
      </c>
      <c r="F15" s="17"/>
      <c r="G15" s="17">
        <f>'Raw Data'!J30*'Raw Data'!J$95</f>
        <v>3.4368853545394304</v>
      </c>
      <c r="H15" s="17">
        <f>'Raw Data'!K30*'Raw Data'!K$95</f>
        <v>3.5704273833783113</v>
      </c>
      <c r="I15" s="17">
        <f>'Raw Data'!L30*'Raw Data'!L$95</f>
        <v>4.353226564598442</v>
      </c>
      <c r="J15" s="17"/>
      <c r="K15" s="17">
        <f>'Raw Data'!Q30*'Raw Data'!Q$95</f>
        <v>3.6810180847741534</v>
      </c>
      <c r="L15" s="17">
        <f>'Raw Data'!R30*'Raw Data'!R$95</f>
        <v>1.8568779090583603</v>
      </c>
      <c r="M15" s="17">
        <f>'Raw Data'!S30*'Raw Data'!S$95</f>
        <v>1.0305411162509737</v>
      </c>
      <c r="N15" s="17"/>
      <c r="O15" s="17">
        <f>'Raw Data'!X30*'Raw Data'!X$95</f>
        <v>4.4268891438248588</v>
      </c>
      <c r="P15" s="17">
        <f>'Raw Data'!Y30*'Raw Data'!Y$95</f>
        <v>2.6600570350006154</v>
      </c>
      <c r="Q15" s="17">
        <f>'Raw Data'!Z30*'Raw Data'!Z$95</f>
        <v>2.3492326647460637</v>
      </c>
    </row>
    <row r="16" spans="1:17">
      <c r="A16" t="s">
        <v>150</v>
      </c>
      <c r="B16" t="s">
        <v>151</v>
      </c>
      <c r="C16" s="17">
        <f>'Raw Data'!C31*'Raw Data'!C$95</f>
        <v>7.775169193866188</v>
      </c>
      <c r="D16" s="17">
        <f>'Raw Data'!D31*'Raw Data'!D$95</f>
        <v>11.855267415034888</v>
      </c>
      <c r="E16" s="17">
        <f>'Raw Data'!E31*'Raw Data'!E$95</f>
        <v>16.716313036431284</v>
      </c>
      <c r="F16" s="17"/>
      <c r="G16" s="17">
        <f>'Raw Data'!J31*'Raw Data'!J$95</f>
        <v>6.8737707090788609</v>
      </c>
      <c r="H16" s="17">
        <f>'Raw Data'!K31*'Raw Data'!K$95</f>
        <v>5.9507123056305193</v>
      </c>
      <c r="I16" s="17">
        <f>'Raw Data'!L31*'Raw Data'!L$95</f>
        <v>7.6181464880472731</v>
      </c>
      <c r="J16" s="17"/>
      <c r="K16" s="17">
        <f>'Raw Data'!Q31*'Raw Data'!Q$95</f>
        <v>4.6012726059676918</v>
      </c>
      <c r="L16" s="17">
        <f>'Raw Data'!R31*'Raw Data'!R$95</f>
        <v>6.499072681704261</v>
      </c>
      <c r="M16" s="17">
        <f>'Raw Data'!S31*'Raw Data'!S$95</f>
        <v>10.305411162509737</v>
      </c>
      <c r="N16" s="17"/>
      <c r="O16" s="17">
        <f>'Raw Data'!X31*'Raw Data'!X$95</f>
        <v>9.7391561164146907</v>
      </c>
      <c r="P16" s="17">
        <f>'Raw Data'!Y31*'Raw Data'!Y$95</f>
        <v>9.753542461668923</v>
      </c>
      <c r="Q16" s="17">
        <f>'Raw Data'!Z31*'Raw Data'!Z$95</f>
        <v>8.2223143266112224</v>
      </c>
    </row>
    <row r="17" spans="1:17">
      <c r="A17" t="s">
        <v>152</v>
      </c>
      <c r="B17" t="s">
        <v>153</v>
      </c>
      <c r="C17" s="17">
        <f>'Raw Data'!C32*'Raw Data'!C$95</f>
        <v>9.9966461063993854</v>
      </c>
      <c r="D17" s="17">
        <f>'Raw Data'!D32*'Raw Data'!D$95</f>
        <v>4.5597182365518796</v>
      </c>
      <c r="E17" s="17">
        <f>'Raw Data'!E32*'Raw Data'!E$95</f>
        <v>5.9701117987254584</v>
      </c>
      <c r="F17" s="17"/>
      <c r="G17" s="17">
        <f>'Raw Data'!J32*'Raw Data'!J$95</f>
        <v>5.1553280318091455</v>
      </c>
      <c r="H17" s="17">
        <f>'Raw Data'!K32*'Raw Data'!K$95</f>
        <v>9.5211396890088302</v>
      </c>
      <c r="I17" s="17">
        <f>'Raw Data'!L32*'Raw Data'!L$95</f>
        <v>7.6181464880472731</v>
      </c>
      <c r="J17" s="17"/>
      <c r="K17" s="17">
        <f>'Raw Data'!Q32*'Raw Data'!Q$95</f>
        <v>7.3620361695483068</v>
      </c>
      <c r="L17" s="17">
        <f>'Raw Data'!R32*'Raw Data'!R$95</f>
        <v>6.499072681704261</v>
      </c>
      <c r="M17" s="17">
        <f>'Raw Data'!S32*'Raw Data'!S$95</f>
        <v>4.1221644650038947</v>
      </c>
      <c r="N17" s="17"/>
      <c r="O17" s="17">
        <f>'Raw Data'!X32*'Raw Data'!X$95</f>
        <v>14.166045260239549</v>
      </c>
      <c r="P17" s="17">
        <f>'Raw Data'!Y32*'Raw Data'!Y$95</f>
        <v>2.6600570350006154</v>
      </c>
      <c r="Q17" s="17">
        <f>'Raw Data'!Z32*'Raw Data'!Z$95</f>
        <v>2.3492326647460637</v>
      </c>
    </row>
    <row r="18" spans="1:17">
      <c r="A18" t="s">
        <v>154</v>
      </c>
      <c r="B18" t="s">
        <v>155</v>
      </c>
      <c r="C18" s="17">
        <f>'Raw Data'!C33*'Raw Data'!C$95</f>
        <v>18.882553756532172</v>
      </c>
      <c r="D18" s="17">
        <f>'Raw Data'!D33*'Raw Data'!D$95</f>
        <v>20.062760240828268</v>
      </c>
      <c r="E18" s="17">
        <f>'Raw Data'!E33*'Raw Data'!E$95</f>
        <v>26.268491914392015</v>
      </c>
      <c r="F18" s="17"/>
      <c r="G18" s="17">
        <f>'Raw Data'!J33*'Raw Data'!J$95</f>
        <v>26.635861497680587</v>
      </c>
      <c r="H18" s="17">
        <f>'Raw Data'!K33*'Raw Data'!K$95</f>
        <v>22.612706761395973</v>
      </c>
      <c r="I18" s="17">
        <f>'Raw Data'!L33*'Raw Data'!L$95</f>
        <v>13.059679693795326</v>
      </c>
      <c r="J18" s="17"/>
      <c r="K18" s="17">
        <f>'Raw Data'!Q33*'Raw Data'!Q$95</f>
        <v>23.006363029838457</v>
      </c>
      <c r="L18" s="17">
        <f>'Raw Data'!R33*'Raw Data'!R$95</f>
        <v>22.282534908700324</v>
      </c>
      <c r="M18" s="17">
        <f>'Raw Data'!S33*'Raw Data'!S$95</f>
        <v>22.671904557521422</v>
      </c>
      <c r="N18" s="17"/>
      <c r="O18" s="17">
        <f>'Raw Data'!X33*'Raw Data'!X$95</f>
        <v>13.280667431474578</v>
      </c>
      <c r="P18" s="17">
        <f>'Raw Data'!Y33*'Raw Data'!Y$95</f>
        <v>14.186970853336616</v>
      </c>
      <c r="Q18" s="17">
        <f>'Raw Data'!Z33*'Raw Data'!Z$95</f>
        <v>15.270012320849414</v>
      </c>
    </row>
    <row r="19" spans="1:17">
      <c r="A19" t="s">
        <v>156</v>
      </c>
      <c r="B19" t="s">
        <v>157</v>
      </c>
      <c r="C19" s="17">
        <f>'Raw Data'!C34*'Raw Data'!C$95</f>
        <v>2.2214769125331966</v>
      </c>
      <c r="D19" s="17">
        <f>'Raw Data'!D34*'Raw Data'!D$95</f>
        <v>2.7358309419311277</v>
      </c>
      <c r="E19" s="17">
        <f>'Raw Data'!E34*'Raw Data'!E$95</f>
        <v>1.1940223597450916</v>
      </c>
      <c r="F19" s="17"/>
      <c r="G19" s="17">
        <f>'Raw Data'!J34*'Raw Data'!J$95</f>
        <v>9.4514347249834341</v>
      </c>
      <c r="H19" s="17">
        <f>'Raw Data'!K34*'Raw Data'!K$95</f>
        <v>0</v>
      </c>
      <c r="I19" s="17">
        <f>'Raw Data'!L34*'Raw Data'!L$95</f>
        <v>4.353226564598442</v>
      </c>
      <c r="J19" s="17"/>
      <c r="K19" s="17">
        <f>'Raw Data'!Q34*'Raw Data'!Q$95</f>
        <v>7.3620361695483068</v>
      </c>
      <c r="L19" s="17">
        <f>'Raw Data'!R34*'Raw Data'!R$95</f>
        <v>3.7137558181167205</v>
      </c>
      <c r="M19" s="17">
        <f>'Raw Data'!S34*'Raw Data'!S$95</f>
        <v>5.1527055812548683</v>
      </c>
      <c r="N19" s="17"/>
      <c r="O19" s="17">
        <f>'Raw Data'!X34*'Raw Data'!X$95</f>
        <v>5.312266972589831</v>
      </c>
      <c r="P19" s="17">
        <f>'Raw Data'!Y34*'Raw Data'!Y$95</f>
        <v>1.773371356667077</v>
      </c>
      <c r="Q19" s="17">
        <f>'Raw Data'!Z34*'Raw Data'!Z$95</f>
        <v>3.5238489971190958</v>
      </c>
    </row>
    <row r="21" spans="1:17">
      <c r="B21" s="14" t="s">
        <v>171</v>
      </c>
      <c r="C21" s="20">
        <f>AVERAGE(C12:C19)+2*STDEV(C12:C19)</f>
        <v>19.650520952165355</v>
      </c>
      <c r="D21" s="20">
        <f t="shared" ref="D21:Q21" si="0">AVERAGE(D12:D19)+2*STDEV(D12:D19)</f>
        <v>19.287336204757857</v>
      </c>
      <c r="E21" s="20">
        <f t="shared" si="0"/>
        <v>27.476240481887217</v>
      </c>
      <c r="F21" s="20"/>
      <c r="G21" s="20">
        <f t="shared" si="0"/>
        <v>24.182467899612057</v>
      </c>
      <c r="H21" s="20">
        <f t="shared" si="0"/>
        <v>22.725607407896568</v>
      </c>
      <c r="I21" s="20">
        <f t="shared" si="0"/>
        <v>13.111299784410537</v>
      </c>
      <c r="J21" s="20"/>
      <c r="K21" s="20">
        <f t="shared" si="0"/>
        <v>21.665419085037371</v>
      </c>
      <c r="L21" s="20">
        <f t="shared" si="0"/>
        <v>20.131853451406478</v>
      </c>
      <c r="M21" s="20">
        <f t="shared" si="0"/>
        <v>21.408132310033647</v>
      </c>
      <c r="N21" s="20"/>
      <c r="O21" s="20">
        <f t="shared" si="0"/>
        <v>16.190243697313377</v>
      </c>
      <c r="P21" s="20">
        <f t="shared" si="0"/>
        <v>16.268000092788185</v>
      </c>
      <c r="Q21" s="20">
        <f t="shared" si="0"/>
        <v>14.427536189020575</v>
      </c>
    </row>
    <row r="22" spans="1:17">
      <c r="B22" s="15" t="s">
        <v>172</v>
      </c>
    </row>
    <row r="24" spans="1:17">
      <c r="A24" t="s">
        <v>18</v>
      </c>
      <c r="B24" t="s">
        <v>19</v>
      </c>
      <c r="C24" s="17">
        <f>'Raw Data'!C36*'Raw Data'!C$95</f>
        <v>2.2214769125331966</v>
      </c>
      <c r="D24" s="17">
        <f>'Raw Data'!D36*'Raw Data'!D$95</f>
        <v>0</v>
      </c>
      <c r="E24" s="17">
        <f>'Raw Data'!E36*'Raw Data'!E$95</f>
        <v>2.3880447194901833</v>
      </c>
      <c r="F24" s="17"/>
      <c r="G24" s="17">
        <f>'Raw Data'!J36*'Raw Data'!J$95</f>
        <v>9.4514347249834341</v>
      </c>
      <c r="H24" s="17">
        <f>'Raw Data'!K36*'Raw Data'!K$95</f>
        <v>3.5704273833783113</v>
      </c>
      <c r="I24" s="17">
        <f>'Raw Data'!L36*'Raw Data'!L$95</f>
        <v>0</v>
      </c>
      <c r="J24" s="17"/>
      <c r="K24" s="17">
        <f>'Raw Data'!Q36*'Raw Data'!Q$95</f>
        <v>23.006363029838457</v>
      </c>
      <c r="L24" s="17">
        <f>'Raw Data'!R36*'Raw Data'!R$95</f>
        <v>12.069706408879341</v>
      </c>
      <c r="M24" s="17">
        <f>'Raw Data'!S36*'Raw Data'!S$95</f>
        <v>1.0305411162509737</v>
      </c>
      <c r="N24" s="17"/>
      <c r="O24" s="17">
        <f>'Raw Data'!X36*'Raw Data'!X$95</f>
        <v>75.257115445022606</v>
      </c>
      <c r="P24" s="17">
        <f>'Raw Data'!Y36*'Raw Data'!Y$95</f>
        <v>34.580741455008003</v>
      </c>
      <c r="Q24" s="17">
        <f>'Raw Data'!Z36*'Raw Data'!Z$95</f>
        <v>2.3492326647460637</v>
      </c>
    </row>
    <row r="25" spans="1:17">
      <c r="A25" t="s">
        <v>20</v>
      </c>
      <c r="B25" t="s">
        <v>21</v>
      </c>
      <c r="C25" s="17">
        <f>'Raw Data'!C37*'Raw Data'!C$95</f>
        <v>3.3322153687997949</v>
      </c>
      <c r="D25" s="17">
        <f>'Raw Data'!D37*'Raw Data'!D$95</f>
        <v>1.8238872946207518</v>
      </c>
      <c r="E25" s="17">
        <f>'Raw Data'!E37*'Raw Data'!E$95</f>
        <v>3.5820670792352747</v>
      </c>
      <c r="F25" s="17"/>
      <c r="G25" s="17">
        <f>'Raw Data'!J37*'Raw Data'!J$95</f>
        <v>25.77664015904573</v>
      </c>
      <c r="H25" s="17">
        <f>'Raw Data'!K37*'Raw Data'!K$95</f>
        <v>4.7605698445044151</v>
      </c>
      <c r="I25" s="17">
        <f>'Raw Data'!L37*'Raw Data'!L$95</f>
        <v>4.353226564598442</v>
      </c>
      <c r="J25" s="17"/>
      <c r="K25" s="17">
        <f>'Raw Data'!Q37*'Raw Data'!Q$95</f>
        <v>2066.8916546006872</v>
      </c>
      <c r="L25" s="17">
        <f>'Raw Data'!R37*'Raw Data'!R$95</f>
        <v>177.33184031507341</v>
      </c>
      <c r="M25" s="17">
        <f>'Raw Data'!S37*'Raw Data'!S$95</f>
        <v>174.16144864641456</v>
      </c>
      <c r="N25" s="17"/>
      <c r="O25" s="17">
        <f>'Raw Data'!X37*'Raw Data'!X$95</f>
        <v>1865.4910852077958</v>
      </c>
      <c r="P25" s="17">
        <f>'Raw Data'!Y37*'Raw Data'!Y$95</f>
        <v>65.614740196681851</v>
      </c>
      <c r="Q25" s="17">
        <f>'Raw Data'!Z37*'Raw Data'!Z$95</f>
        <v>48.159269627294307</v>
      </c>
    </row>
    <row r="26" spans="1:17">
      <c r="A26" t="s">
        <v>22</v>
      </c>
      <c r="B26" t="s">
        <v>23</v>
      </c>
      <c r="C26" s="17">
        <f>'Raw Data'!C38*'Raw Data'!C$95</f>
        <v>306.5638139295811</v>
      </c>
      <c r="D26" s="17">
        <f>'Raw Data'!D38*'Raw Data'!D$95</f>
        <v>131.31988521269415</v>
      </c>
      <c r="E26" s="17">
        <f>'Raw Data'!E38*'Raw Data'!E$95</f>
        <v>148.05877260839137</v>
      </c>
      <c r="F26" s="17"/>
      <c r="G26" s="17">
        <f>'Raw Data'!J38*'Raw Data'!J$95</f>
        <v>4900.9985155732275</v>
      </c>
      <c r="H26" s="17">
        <f>'Raw Data'!K38*'Raw Data'!K$95</f>
        <v>11.901424611261039</v>
      </c>
      <c r="I26" s="17">
        <f>'Raw Data'!L38*'Raw Data'!L$95</f>
        <v>15.236292976094546</v>
      </c>
      <c r="J26" s="17"/>
      <c r="K26" s="17">
        <f>'Raw Data'!Q38*'Raw Data'!Q$95</f>
        <v>3369.9720566107376</v>
      </c>
      <c r="L26" s="17">
        <f>'Raw Data'!R38*'Raw Data'!R$95</f>
        <v>152.26398854278554</v>
      </c>
      <c r="M26" s="17">
        <f>'Raw Data'!S38*'Raw Data'!S$95</f>
        <v>159.73387301890091</v>
      </c>
      <c r="N26" s="17"/>
      <c r="O26" s="17">
        <f>'Raw Data'!X38*'Raw Data'!X$95</f>
        <v>2966.0157263626556</v>
      </c>
      <c r="P26" s="17">
        <f>'Raw Data'!Y38*'Raw Data'!Y$95</f>
        <v>135.66290878503139</v>
      </c>
      <c r="Q26" s="17">
        <f>'Raw Data'!Z38*'Raw Data'!Z$95</f>
        <v>99.842388251707703</v>
      </c>
    </row>
    <row r="27" spans="1:17">
      <c r="A27" t="s">
        <v>24</v>
      </c>
      <c r="B27" t="s">
        <v>25</v>
      </c>
      <c r="C27" s="17">
        <f>'Raw Data'!C39*'Raw Data'!C$95</f>
        <v>204.37587595305408</v>
      </c>
      <c r="D27" s="17">
        <f>'Raw Data'!D39*'Raw Data'!D$95</f>
        <v>144.99903992234977</v>
      </c>
      <c r="E27" s="17">
        <f>'Raw Data'!E39*'Raw Data'!E$95</f>
        <v>176.71530924227355</v>
      </c>
      <c r="F27" s="17"/>
      <c r="G27" s="17">
        <f>'Raw Data'!J39*'Raw Data'!J$95</f>
        <v>2212.4949469847584</v>
      </c>
      <c r="H27" s="17">
        <f>'Raw Data'!K39*'Raw Data'!K$95</f>
        <v>17.852136916891556</v>
      </c>
      <c r="I27" s="17">
        <f>'Raw Data'!L39*'Raw Data'!L$95</f>
        <v>4.353226564598442</v>
      </c>
      <c r="J27" s="17"/>
      <c r="K27" s="17">
        <f>'Raw Data'!Q39*'Raw Data'!Q$95</f>
        <v>1764.127917128013</v>
      </c>
      <c r="L27" s="17">
        <f>'Raw Data'!R39*'Raw Data'!R$95</f>
        <v>294.31514858575008</v>
      </c>
      <c r="M27" s="17">
        <f>'Raw Data'!S39*'Raw Data'!S$95</f>
        <v>214.35255218020251</v>
      </c>
      <c r="N27" s="17"/>
      <c r="O27" s="17">
        <f>'Raw Data'!X39*'Raw Data'!X$95</f>
        <v>1785.8070806189482</v>
      </c>
      <c r="P27" s="17">
        <f>'Raw Data'!Y39*'Raw Data'!Y$95</f>
        <v>326.30032962674215</v>
      </c>
      <c r="Q27" s="17">
        <f>'Raw Data'!Z39*'Raw Data'!Z$95</f>
        <v>239.62173180409849</v>
      </c>
    </row>
    <row r="28" spans="1:17">
      <c r="A28" t="s">
        <v>26</v>
      </c>
      <c r="B28" t="s">
        <v>27</v>
      </c>
      <c r="C28" s="17">
        <f>'Raw Data'!C40*'Raw Data'!C$95</f>
        <v>57.758399725863114</v>
      </c>
      <c r="D28" s="17">
        <f>'Raw Data'!D40*'Raw Data'!D$95</f>
        <v>8.2074928257933841</v>
      </c>
      <c r="E28" s="17">
        <f>'Raw Data'!E40*'Raw Data'!E$95</f>
        <v>8.3581565182156421</v>
      </c>
      <c r="F28" s="17"/>
      <c r="G28" s="17">
        <f>'Raw Data'!J40*'Raw Data'!J$95</f>
        <v>2516.6593008614977</v>
      </c>
      <c r="H28" s="17">
        <f>'Raw Data'!K40*'Raw Data'!K$95</f>
        <v>13.091567072387141</v>
      </c>
      <c r="I28" s="17">
        <f>'Raw Data'!L40*'Raw Data'!L$95</f>
        <v>1.0883066411496105</v>
      </c>
      <c r="J28" s="17"/>
      <c r="K28" s="17">
        <f>'Raw Data'!Q40*'Raw Data'!Q$95</f>
        <v>1686.8265373477557</v>
      </c>
      <c r="L28" s="17">
        <f>'Raw Data'!R40*'Raw Data'!R$95</f>
        <v>186.61622986036519</v>
      </c>
      <c r="M28" s="17">
        <f>'Raw Data'!S40*'Raw Data'!S$95</f>
        <v>106.14573497385028</v>
      </c>
      <c r="N28" s="17"/>
      <c r="O28" s="17">
        <f>'Raw Data'!X40*'Raw Data'!X$95</f>
        <v>1437.8535939143142</v>
      </c>
      <c r="P28" s="17">
        <f>'Raw Data'!Y40*'Raw Data'!Y$95</f>
        <v>169.35696456170587</v>
      </c>
      <c r="Q28" s="17">
        <f>'Raw Data'!Z40*'Raw Data'!Z$95</f>
        <v>117.46163323730319</v>
      </c>
    </row>
    <row r="29" spans="1:17">
      <c r="A29" t="s">
        <v>28</v>
      </c>
      <c r="B29" t="s">
        <v>29</v>
      </c>
      <c r="C29" s="17">
        <f>'Raw Data'!C41*'Raw Data'!C$95</f>
        <v>206.59735286558728</v>
      </c>
      <c r="D29" s="17">
        <f>'Raw Data'!D41*'Raw Data'!D$95</f>
        <v>75.6913227267612</v>
      </c>
      <c r="E29" s="17">
        <f>'Raw Data'!E41*'Raw Data'!E$95</f>
        <v>69.253296865215319</v>
      </c>
      <c r="F29" s="17"/>
      <c r="G29" s="17">
        <f>'Raw Data'!J41*'Raw Data'!J$95</f>
        <v>6211.3110569913861</v>
      </c>
      <c r="H29" s="17">
        <f>'Raw Data'!K41*'Raw Data'!K$95</f>
        <v>23.802849222522077</v>
      </c>
      <c r="I29" s="17">
        <f>'Raw Data'!L41*'Raw Data'!L$95</f>
        <v>11.971373052645715</v>
      </c>
      <c r="J29" s="17"/>
      <c r="K29" s="17">
        <f>'Raw Data'!Q41*'Raw Data'!Q$95</f>
        <v>6415.0942672401561</v>
      </c>
      <c r="L29" s="17">
        <f>'Raw Data'!R41*'Raw Data'!R$95</f>
        <v>2993.2871894020768</v>
      </c>
      <c r="M29" s="17">
        <f>'Raw Data'!S41*'Raw Data'!S$95</f>
        <v>2492.8789602111051</v>
      </c>
      <c r="N29" s="17"/>
      <c r="O29" s="17">
        <f>'Raw Data'!X41*'Raw Data'!X$95</f>
        <v>6527.0053536553723</v>
      </c>
      <c r="P29" s="17">
        <f>'Raw Data'!Y41*'Raw Data'!Y$95</f>
        <v>2918.969253074009</v>
      </c>
      <c r="Q29" s="17">
        <f>'Raw Data'!Z41*'Raw Data'!Z$95</f>
        <v>2362.1534444021672</v>
      </c>
    </row>
    <row r="30" spans="1:17">
      <c r="A30" t="s">
        <v>30</v>
      </c>
      <c r="B30" t="s">
        <v>31</v>
      </c>
      <c r="C30" s="17">
        <f>'Raw Data'!C42*'Raw Data'!C$95</f>
        <v>51.093968988263519</v>
      </c>
      <c r="D30" s="17">
        <f>'Raw Data'!D42*'Raw Data'!D$95</f>
        <v>13.679154709655638</v>
      </c>
      <c r="E30" s="17">
        <f>'Raw Data'!E42*'Raw Data'!E$95</f>
        <v>3.5820670792352747</v>
      </c>
      <c r="F30" s="17"/>
      <c r="G30" s="17">
        <f>'Raw Data'!J42*'Raw Data'!J$95</f>
        <v>861.79900265076219</v>
      </c>
      <c r="H30" s="17">
        <f>'Raw Data'!K42*'Raw Data'!K$95</f>
        <v>9.5211396890088302</v>
      </c>
      <c r="I30" s="17">
        <f>'Raw Data'!L42*'Raw Data'!L$95</f>
        <v>4.353226564598442</v>
      </c>
      <c r="J30" s="17"/>
      <c r="K30" s="17">
        <f>'Raw Data'!Q42*'Raw Data'!Q$95</f>
        <v>1321.4854924339211</v>
      </c>
      <c r="L30" s="17">
        <f>'Raw Data'!R42*'Raw Data'!R$95</f>
        <v>34.352241317579661</v>
      </c>
      <c r="M30" s="17">
        <f>'Raw Data'!S42*'Raw Data'!S$95</f>
        <v>20.610822325019473</v>
      </c>
      <c r="N30" s="17"/>
      <c r="O30" s="17">
        <f>'Raw Data'!X42*'Raw Data'!X$95</f>
        <v>978.34250078529385</v>
      </c>
      <c r="P30" s="17">
        <f>'Raw Data'!Y42*'Raw Data'!Y$95</f>
        <v>37.240798490008615</v>
      </c>
      <c r="Q30" s="17">
        <f>'Raw Data'!Z42*'Raw Data'!Z$95</f>
        <v>8.2223143266112224</v>
      </c>
    </row>
    <row r="31" spans="1:17">
      <c r="A31" t="s">
        <v>32</v>
      </c>
      <c r="B31" t="s">
        <v>33</v>
      </c>
      <c r="C31" s="17">
        <f>'Raw Data'!C43*'Raw Data'!C$95</f>
        <v>231.03359890345246</v>
      </c>
      <c r="D31" s="17">
        <f>'Raw Data'!D43*'Raw Data'!D$95</f>
        <v>51.068844249381051</v>
      </c>
      <c r="E31" s="17">
        <f>'Raw Data'!E43*'Raw Data'!E$95</f>
        <v>35.82067079235275</v>
      </c>
      <c r="F31" s="17"/>
      <c r="G31" s="17">
        <f>'Raw Data'!J43*'Raw Data'!J$95</f>
        <v>4650.1058846918495</v>
      </c>
      <c r="H31" s="17">
        <f>'Raw Data'!K43*'Raw Data'!K$95</f>
        <v>19.04227937801766</v>
      </c>
      <c r="I31" s="17">
        <f>'Raw Data'!L43*'Raw Data'!L$95</f>
        <v>2.176613282299221</v>
      </c>
      <c r="J31" s="17"/>
      <c r="K31" s="17">
        <f>'Raw Data'!Q43*'Raw Data'!Q$95</f>
        <v>4639.0030413366267</v>
      </c>
      <c r="L31" s="17">
        <f>'Raw Data'!R43*'Raw Data'!R$95</f>
        <v>615.55502685284637</v>
      </c>
      <c r="M31" s="17">
        <f>'Raw Data'!S43*'Raw Data'!S$95</f>
        <v>491.56811245171446</v>
      </c>
      <c r="N31" s="17"/>
      <c r="O31" s="17">
        <f>'Raw Data'!X43*'Raw Data'!X$95</f>
        <v>4626.9845331257429</v>
      </c>
      <c r="P31" s="17">
        <f>'Raw Data'!Y43*'Raw Data'!Y$95</f>
        <v>431.81592534843327</v>
      </c>
      <c r="Q31" s="17">
        <f>'Raw Data'!Z43*'Raw Data'!Z$95</f>
        <v>279.5586871047816</v>
      </c>
    </row>
    <row r="32" spans="1:17">
      <c r="A32" t="s">
        <v>34</v>
      </c>
      <c r="B32" t="s">
        <v>35</v>
      </c>
      <c r="C32" s="17">
        <f>'Raw Data'!C44*'Raw Data'!C$95</f>
        <v>806.39611924955034</v>
      </c>
      <c r="D32" s="17">
        <f>'Raw Data'!D44*'Raw Data'!D$95</f>
        <v>657.51136971078108</v>
      </c>
      <c r="E32" s="17">
        <f>'Raw Data'!E44*'Raw Data'!E$95</f>
        <v>783.27866799278013</v>
      </c>
      <c r="F32" s="17"/>
      <c r="G32" s="17">
        <f>'Raw Data'!J44*'Raw Data'!J$95</f>
        <v>3211.7693638170977</v>
      </c>
      <c r="H32" s="17">
        <f>'Raw Data'!K44*'Raw Data'!K$95</f>
        <v>28.563419067026491</v>
      </c>
      <c r="I32" s="17">
        <f>'Raw Data'!L44*'Raw Data'!L$95</f>
        <v>8.7064531291968841</v>
      </c>
      <c r="J32" s="17"/>
      <c r="K32" s="17">
        <f>'Raw Data'!Q44*'Raw Data'!Q$95</f>
        <v>2902.4827598444199</v>
      </c>
      <c r="L32" s="17">
        <f>'Raw Data'!R44*'Raw Data'!R$95</f>
        <v>1003.6425098460437</v>
      </c>
      <c r="M32" s="17">
        <f>'Raw Data'!S44*'Raw Data'!S$95</f>
        <v>749.20339151445785</v>
      </c>
      <c r="N32" s="17"/>
      <c r="O32" s="17">
        <f>'Raw Data'!X44*'Raw Data'!X$95</f>
        <v>2567.5957034184185</v>
      </c>
      <c r="P32" s="17">
        <f>'Raw Data'!Y44*'Raw Data'!Y$95</f>
        <v>625.11340322514468</v>
      </c>
      <c r="Q32" s="17">
        <f>'Raw Data'!Z44*'Raw Data'!Z$95</f>
        <v>439.30650830751392</v>
      </c>
    </row>
    <row r="33" spans="1:17">
      <c r="A33" t="s">
        <v>36</v>
      </c>
      <c r="B33" t="s">
        <v>37</v>
      </c>
      <c r="C33" s="17">
        <f>'Raw Data'!C45*'Raw Data'!C$95</f>
        <v>377.65107513064339</v>
      </c>
      <c r="D33" s="17">
        <f>'Raw Data'!D45*'Raw Data'!D$95</f>
        <v>227.0739681802836</v>
      </c>
      <c r="E33" s="17">
        <f>'Raw Data'!E45*'Raw Data'!E$95</f>
        <v>247.16262846723396</v>
      </c>
      <c r="F33" s="17"/>
      <c r="G33" s="17">
        <f>'Raw Data'!J45*'Raw Data'!J$95</f>
        <v>4306.4173492379059</v>
      </c>
      <c r="H33" s="17">
        <f>'Raw Data'!K45*'Raw Data'!K$95</f>
        <v>23.802849222522077</v>
      </c>
      <c r="I33" s="17">
        <f>'Raw Data'!L45*'Raw Data'!L$95</f>
        <v>9.794759770346495</v>
      </c>
      <c r="J33" s="17"/>
      <c r="K33" s="17">
        <f>'Raw Data'!Q45*'Raw Data'!Q$95</f>
        <v>3374.5733292167051</v>
      </c>
      <c r="L33" s="17">
        <f>'Raw Data'!R45*'Raw Data'!R$95</f>
        <v>395.51499462943076</v>
      </c>
      <c r="M33" s="17">
        <f>'Raw Data'!S45*'Raw Data'!S$95</f>
        <v>353.47560287408396</v>
      </c>
      <c r="N33" s="17"/>
      <c r="O33" s="17">
        <f>'Raw Data'!X45*'Raw Data'!X$95</f>
        <v>3089.0832445609867</v>
      </c>
      <c r="P33" s="17">
        <f>'Raw Data'!Y45*'Raw Data'!Y$95</f>
        <v>323.64027259174156</v>
      </c>
      <c r="Q33" s="17">
        <f>'Raw Data'!Z45*'Raw Data'!Z$95</f>
        <v>240.79634813647152</v>
      </c>
    </row>
    <row r="34" spans="1:17">
      <c r="A34" t="s">
        <v>38</v>
      </c>
      <c r="B34" t="s">
        <v>39</v>
      </c>
      <c r="C34" s="17">
        <f>'Raw Data'!C46*'Raw Data'!C$95</f>
        <v>1155.1679945172623</v>
      </c>
      <c r="D34" s="17">
        <f>'Raw Data'!D46*'Raw Data'!D$95</f>
        <v>1119.8667988971417</v>
      </c>
      <c r="E34" s="17">
        <f>'Raw Data'!E46*'Raw Data'!E$95</f>
        <v>1203.5745386230524</v>
      </c>
      <c r="F34" s="17"/>
      <c r="G34" s="17">
        <f>'Raw Data'!J46*'Raw Data'!J$95</f>
        <v>3095.774483101392</v>
      </c>
      <c r="H34" s="17">
        <f>'Raw Data'!K46*'Raw Data'!K$95</f>
        <v>3620.4133667456076</v>
      </c>
      <c r="I34" s="17">
        <f>'Raw Data'!L46*'Raw Data'!L$95</f>
        <v>2702.2653899744828</v>
      </c>
      <c r="J34" s="17"/>
      <c r="K34" s="17">
        <f>'Raw Data'!Q46*'Raw Data'!Q$95</f>
        <v>1927.9332219004627</v>
      </c>
      <c r="L34" s="17">
        <f>'Raw Data'!R46*'Raw Data'!R$95</f>
        <v>1685.1167024704619</v>
      </c>
      <c r="M34" s="17">
        <f>'Raw Data'!S46*'Raw Data'!S$95</f>
        <v>1517.9870642376843</v>
      </c>
      <c r="N34" s="17"/>
      <c r="O34" s="17">
        <f>'Raw Data'!X46*'Raw Data'!X$95</f>
        <v>2058.5034518785596</v>
      </c>
      <c r="P34" s="17">
        <f>'Raw Data'!Y46*'Raw Data'!Y$95</f>
        <v>1766.2778712404088</v>
      </c>
      <c r="Q34" s="17">
        <f>'Raw Data'!Z46*'Raw Data'!Z$95</f>
        <v>1214.553287673715</v>
      </c>
    </row>
    <row r="35" spans="1:17">
      <c r="A35" t="s">
        <v>40</v>
      </c>
      <c r="B35" t="s">
        <v>41</v>
      </c>
      <c r="C35" s="17">
        <f>'Raw Data'!C47*'Raw Data'!C$95</f>
        <v>1702.7620534566952</v>
      </c>
      <c r="D35" s="17">
        <f>'Raw Data'!D47*'Raw Data'!D$95</f>
        <v>1604.1088756189513</v>
      </c>
      <c r="E35" s="17">
        <f>'Raw Data'!E47*'Raw Data'!E$95</f>
        <v>1672.8253260028735</v>
      </c>
      <c r="F35" s="17"/>
      <c r="G35" s="17">
        <f>'Raw Data'!J47*'Raw Data'!J$95</f>
        <v>3143.0316567263089</v>
      </c>
      <c r="H35" s="17">
        <f>'Raw Data'!K47*'Raw Data'!K$95</f>
        <v>20.232421839143765</v>
      </c>
      <c r="I35" s="17">
        <f>'Raw Data'!L47*'Raw Data'!L$95</f>
        <v>18.501212899543379</v>
      </c>
      <c r="J35" s="17"/>
      <c r="K35" s="17">
        <f>'Raw Data'!Q47*'Raw Data'!Q$95</f>
        <v>1939.8965306759787</v>
      </c>
      <c r="L35" s="17">
        <f>'Raw Data'!R47*'Raw Data'!R$95</f>
        <v>247.89320085929108</v>
      </c>
      <c r="M35" s="17">
        <f>'Raw Data'!S47*'Raw Data'!S$95</f>
        <v>205.07768213394377</v>
      </c>
      <c r="N35" s="17"/>
      <c r="O35" s="17">
        <f>'Raw Data'!X47*'Raw Data'!X$95</f>
        <v>1916.8429992761639</v>
      </c>
      <c r="P35" s="17">
        <f>'Raw Data'!Y47*'Raw Data'!Y$95</f>
        <v>620.67997483347699</v>
      </c>
      <c r="Q35" s="17">
        <f>'Raw Data'!Z47*'Raw Data'!Z$95</f>
        <v>468.67191661683972</v>
      </c>
    </row>
    <row r="36" spans="1:17">
      <c r="A36" t="s">
        <v>42</v>
      </c>
      <c r="B36" t="s">
        <v>43</v>
      </c>
      <c r="C36" s="17">
        <f>'Raw Data'!C48*'Raw Data'!C$95</f>
        <v>308.78529084211431</v>
      </c>
      <c r="D36" s="17">
        <f>'Raw Data'!D48*'Raw Data'!D$95</f>
        <v>244.40089747918074</v>
      </c>
      <c r="E36" s="17">
        <f>'Raw Data'!E48*'Raw Data'!E$95</f>
        <v>263.87894150366526</v>
      </c>
      <c r="F36" s="17"/>
      <c r="G36" s="17">
        <f>'Raw Data'!J48*'Raw Data'!J$95</f>
        <v>48.116394963552025</v>
      </c>
      <c r="H36" s="17">
        <f>'Raw Data'!K48*'Raw Data'!K$95</f>
        <v>22.612706761395973</v>
      </c>
      <c r="I36" s="17">
        <f>'Raw Data'!L48*'Raw Data'!L$95</f>
        <v>8.7064531291968841</v>
      </c>
      <c r="J36" s="17"/>
      <c r="K36" s="17">
        <f>'Raw Data'!Q48*'Raw Data'!Q$95</f>
        <v>293.56119226073872</v>
      </c>
      <c r="L36" s="17">
        <f>'Raw Data'!R48*'Raw Data'!R$95</f>
        <v>272.03261367704977</v>
      </c>
      <c r="M36" s="17">
        <f>'Raw Data'!S48*'Raw Data'!S$95</f>
        <v>218.47471664520643</v>
      </c>
      <c r="N36" s="17"/>
      <c r="O36" s="17">
        <f>'Raw Data'!X48*'Raw Data'!X$95</f>
        <v>216.91756804741811</v>
      </c>
      <c r="P36" s="17">
        <f>'Raw Data'!Y48*'Raw Data'!Y$95</f>
        <v>163.15016481337108</v>
      </c>
      <c r="Q36" s="17">
        <f>'Raw Data'!Z48*'Raw Data'!Z$95</f>
        <v>120.98548223442228</v>
      </c>
    </row>
    <row r="37" spans="1:17">
      <c r="A37" t="s">
        <v>44</v>
      </c>
      <c r="B37" t="s">
        <v>45</v>
      </c>
      <c r="C37" s="17">
        <f>'Raw Data'!C49*'Raw Data'!C$95</f>
        <v>55.536922813329916</v>
      </c>
      <c r="D37" s="17">
        <f>'Raw Data'!D49*'Raw Data'!D$95</f>
        <v>8.2074928257933841</v>
      </c>
      <c r="E37" s="17">
        <f>'Raw Data'!E49*'Raw Data'!E$95</f>
        <v>4.7760894389803665</v>
      </c>
      <c r="F37" s="17"/>
      <c r="G37" s="17">
        <f>'Raw Data'!J49*'Raw Data'!J$95</f>
        <v>472.57173624917169</v>
      </c>
      <c r="H37" s="17">
        <f>'Raw Data'!K49*'Raw Data'!K$95</f>
        <v>9.5211396890088302</v>
      </c>
      <c r="I37" s="17">
        <f>'Raw Data'!L49*'Raw Data'!L$95</f>
        <v>6.5298398468976631</v>
      </c>
      <c r="J37" s="17"/>
      <c r="K37" s="17">
        <f>'Raw Data'!Q49*'Raw Data'!Q$95</f>
        <v>240.18643003151351</v>
      </c>
      <c r="L37" s="17">
        <f>'Raw Data'!R49*'Raw Data'!R$95</f>
        <v>12.998145363408522</v>
      </c>
      <c r="M37" s="17">
        <f>'Raw Data'!S49*'Raw Data'!S$95</f>
        <v>13.397034511262657</v>
      </c>
      <c r="N37" s="17"/>
      <c r="O37" s="17">
        <f>'Raw Data'!X49*'Raw Data'!X$95</f>
        <v>469.2502492454351</v>
      </c>
      <c r="P37" s="17">
        <f>'Raw Data'!Y49*'Raw Data'!Y$95</f>
        <v>24.827198993339078</v>
      </c>
      <c r="Q37" s="17">
        <f>'Raw Data'!Z49*'Raw Data'!Z$95</f>
        <v>18.79386131796851</v>
      </c>
    </row>
    <row r="38" spans="1:17">
      <c r="A38" t="s">
        <v>46</v>
      </c>
      <c r="B38" t="s">
        <v>47</v>
      </c>
      <c r="C38" s="17">
        <f>'Raw Data'!C50*'Raw Data'!C$95</f>
        <v>44.429538250663931</v>
      </c>
      <c r="D38" s="17">
        <f>'Raw Data'!D50*'Raw Data'!D$95</f>
        <v>13.679154709655638</v>
      </c>
      <c r="E38" s="17">
        <f>'Raw Data'!E50*'Raw Data'!E$95</f>
        <v>11.940223597450917</v>
      </c>
      <c r="F38" s="17"/>
      <c r="G38" s="17">
        <f>'Raw Data'!J50*'Raw Data'!J$95</f>
        <v>1159.0895858184228</v>
      </c>
      <c r="H38" s="17">
        <f>'Raw Data'!K50*'Raw Data'!K$95</f>
        <v>4.7605698445044151</v>
      </c>
      <c r="I38" s="17">
        <f>'Raw Data'!L50*'Raw Data'!L$95</f>
        <v>4.353226564598442</v>
      </c>
      <c r="J38" s="17"/>
      <c r="K38" s="17">
        <f>'Raw Data'!Q50*'Raw Data'!Q$95</f>
        <v>961.66597464724759</v>
      </c>
      <c r="L38" s="17">
        <f>'Raw Data'!R50*'Raw Data'!R$95</f>
        <v>89.130139634801296</v>
      </c>
      <c r="M38" s="17">
        <f>'Raw Data'!S50*'Raw Data'!S$95</f>
        <v>53.588138045050627</v>
      </c>
      <c r="N38" s="17"/>
      <c r="O38" s="17">
        <f>'Raw Data'!X50*'Raw Data'!X$95</f>
        <v>921.67831974433568</v>
      </c>
      <c r="P38" s="17">
        <f>'Raw Data'!Y50*'Raw Data'!Y$95</f>
        <v>102.85553868669047</v>
      </c>
      <c r="Q38" s="17">
        <f>'Raw Data'!Z50*'Raw Data'!Z$95</f>
        <v>77.524677936620108</v>
      </c>
    </row>
    <row r="39" spans="1:17">
      <c r="A39" t="s">
        <v>48</v>
      </c>
      <c r="B39" t="s">
        <v>49</v>
      </c>
      <c r="C39" s="17">
        <f>'Raw Data'!C51*'Raw Data'!C$95</f>
        <v>146.61747622719096</v>
      </c>
      <c r="D39" s="17">
        <f>'Raw Data'!D51*'Raw Data'!D$95</f>
        <v>24.622478477380149</v>
      </c>
      <c r="E39" s="17">
        <f>'Raw Data'!E51*'Raw Data'!E$95</f>
        <v>15.522290676686191</v>
      </c>
      <c r="F39" s="17"/>
      <c r="G39" s="17">
        <f>'Raw Data'!J51*'Raw Data'!J$95</f>
        <v>2763.2558250497023</v>
      </c>
      <c r="H39" s="17">
        <f>'Raw Data'!K51*'Raw Data'!K$95</f>
        <v>22.612706761395973</v>
      </c>
      <c r="I39" s="17">
        <f>'Raw Data'!L51*'Raw Data'!L$95</f>
        <v>4.353226564598442</v>
      </c>
      <c r="J39" s="17"/>
      <c r="K39" s="17">
        <f>'Raw Data'!Q51*'Raw Data'!Q$95</f>
        <v>1892.0432955739147</v>
      </c>
      <c r="L39" s="17">
        <f>'Raw Data'!R51*'Raw Data'!R$95</f>
        <v>247.89320085929108</v>
      </c>
      <c r="M39" s="17">
        <f>'Raw Data'!S51*'Raw Data'!S$95</f>
        <v>199.92497655268889</v>
      </c>
      <c r="N39" s="17"/>
      <c r="O39" s="17">
        <f>'Raw Data'!X51*'Raw Data'!X$95</f>
        <v>2062.9303410223843</v>
      </c>
      <c r="P39" s="17">
        <f>'Raw Data'!Y51*'Raw Data'!Y$95</f>
        <v>145.41645124670032</v>
      </c>
      <c r="Q39" s="17">
        <f>'Raw Data'!Z51*'Raw Data'!Z$95</f>
        <v>110.413935243065</v>
      </c>
    </row>
    <row r="40" spans="1:17">
      <c r="A40" t="s">
        <v>50</v>
      </c>
      <c r="B40" t="s">
        <v>51</v>
      </c>
      <c r="C40" s="17">
        <f>'Raw Data'!C52*'Raw Data'!C$95</f>
        <v>137.7315685770582</v>
      </c>
      <c r="D40" s="17">
        <f>'Raw Data'!D52*'Raw Data'!D$95</f>
        <v>88.458533789106468</v>
      </c>
      <c r="E40" s="17">
        <f>'Raw Data'!E52*'Raw Data'!E$95</f>
        <v>89.551676980881879</v>
      </c>
      <c r="F40" s="17"/>
      <c r="G40" s="17">
        <f>'Raw Data'!J52*'Raw Data'!J$95</f>
        <v>5551.4290689198151</v>
      </c>
      <c r="H40" s="17">
        <f>'Raw Data'!K52*'Raw Data'!K$95</f>
        <v>6122.092820032678</v>
      </c>
      <c r="I40" s="17">
        <f>'Raw Data'!L52*'Raw Data'!L$95</f>
        <v>4927.8524711254368</v>
      </c>
      <c r="J40" s="17"/>
      <c r="K40" s="17">
        <f>'Raw Data'!Q52*'Raw Data'!Q$95</f>
        <v>2533.4606968458111</v>
      </c>
      <c r="L40" s="17">
        <f>'Raw Data'!R52*'Raw Data'!R$95</f>
        <v>225.61066595059077</v>
      </c>
      <c r="M40" s="17">
        <f>'Raw Data'!S52*'Raw Data'!S$95</f>
        <v>240.11608008647687</v>
      </c>
      <c r="N40" s="17"/>
      <c r="O40" s="17">
        <f>'Raw Data'!X52*'Raw Data'!X$95</f>
        <v>2994.3478168831348</v>
      </c>
      <c r="P40" s="17">
        <f>'Raw Data'!Y52*'Raw Data'!Y$95</f>
        <v>1124.3174401269268</v>
      </c>
      <c r="Q40" s="17">
        <f>'Raw Data'!Z52*'Raw Data'!Z$95</f>
        <v>812.83450200213804</v>
      </c>
    </row>
    <row r="41" spans="1:17">
      <c r="A41" t="s">
        <v>52</v>
      </c>
      <c r="B41" t="s">
        <v>53</v>
      </c>
      <c r="C41" s="17">
        <f>'Raw Data'!C53*'Raw Data'!C$95</f>
        <v>887.48002655701202</v>
      </c>
      <c r="D41" s="17">
        <f>'Raw Data'!D53*'Raw Data'!D$95</f>
        <v>806.15818422237226</v>
      </c>
      <c r="E41" s="17">
        <f>'Raw Data'!E53*'Raw Data'!E$95</f>
        <v>734.3237512432313</v>
      </c>
      <c r="F41" s="17"/>
      <c r="G41" s="17">
        <f>'Raw Data'!J53*'Raw Data'!J$95</f>
        <v>213.94611332007955</v>
      </c>
      <c r="H41" s="17">
        <f>'Raw Data'!K53*'Raw Data'!K$95</f>
        <v>1.1901424611261038</v>
      </c>
      <c r="I41" s="17">
        <f>'Raw Data'!L53*'Raw Data'!L$95</f>
        <v>1.0883066411496105</v>
      </c>
      <c r="J41" s="17"/>
      <c r="K41" s="17">
        <f>'Raw Data'!Q53*'Raw Data'!Q$95</f>
        <v>35.889926326547993</v>
      </c>
      <c r="L41" s="17">
        <f>'Raw Data'!R53*'Raw Data'!R$95</f>
        <v>4.642194772645901</v>
      </c>
      <c r="M41" s="17">
        <f>'Raw Data'!S53*'Raw Data'!S$95</f>
        <v>3.091623348752921</v>
      </c>
      <c r="N41" s="17"/>
      <c r="O41" s="17">
        <f>'Raw Data'!X53*'Raw Data'!X$95</f>
        <v>41.612757951953675</v>
      </c>
      <c r="P41" s="17">
        <f>'Raw Data'!Y53*'Raw Data'!Y$95</f>
        <v>2.6600570350006154</v>
      </c>
      <c r="Q41" s="17">
        <f>'Raw Data'!Z53*'Raw Data'!Z$95</f>
        <v>3.5238489971190958</v>
      </c>
    </row>
    <row r="42" spans="1:17">
      <c r="A42" t="s">
        <v>54</v>
      </c>
      <c r="B42" t="s">
        <v>55</v>
      </c>
      <c r="C42" s="17">
        <f>'Raw Data'!C54*'Raw Data'!C$95</f>
        <v>101.07719952026045</v>
      </c>
      <c r="D42" s="17">
        <f>'Raw Data'!D54*'Raw Data'!D$95</f>
        <v>20.974703888138645</v>
      </c>
      <c r="E42" s="17">
        <f>'Raw Data'!E54*'Raw Data'!E$95</f>
        <v>26.268491914392015</v>
      </c>
      <c r="F42" s="17"/>
      <c r="G42" s="17">
        <f>'Raw Data'!J54*'Raw Data'!J$95</f>
        <v>2199.6066269052353</v>
      </c>
      <c r="H42" s="17">
        <f>'Raw Data'!K54*'Raw Data'!K$95</f>
        <v>8.330997227882726</v>
      </c>
      <c r="I42" s="17">
        <f>'Raw Data'!L54*'Raw Data'!L$95</f>
        <v>7.6181464880472731</v>
      </c>
      <c r="J42" s="17"/>
      <c r="K42" s="17">
        <f>'Raw Data'!Q54*'Raw Data'!Q$95</f>
        <v>1527.6225051812737</v>
      </c>
      <c r="L42" s="17">
        <f>'Raw Data'!R54*'Raw Data'!R$95</f>
        <v>250.67851772287864</v>
      </c>
      <c r="M42" s="17">
        <f>'Raw Data'!S54*'Raw Data'!S$95</f>
        <v>188.58902427392817</v>
      </c>
      <c r="N42" s="17"/>
      <c r="O42" s="17">
        <f>'Raw Data'!X54*'Raw Data'!X$95</f>
        <v>1452.9050170033188</v>
      </c>
      <c r="P42" s="17">
        <f>'Raw Data'!Y54*'Raw Data'!Y$95</f>
        <v>93.101996225021537</v>
      </c>
      <c r="Q42" s="17">
        <f>'Raw Data'!Z54*'Raw Data'!Z$95</f>
        <v>72.826212607127971</v>
      </c>
    </row>
    <row r="43" spans="1:17">
      <c r="A43" t="s">
        <v>56</v>
      </c>
      <c r="B43" t="s">
        <v>57</v>
      </c>
      <c r="C43" s="17">
        <f>'Raw Data'!C55*'Raw Data'!C$95</f>
        <v>112.18458408292642</v>
      </c>
      <c r="D43" s="17">
        <f>'Raw Data'!D55*'Raw Data'!D$95</f>
        <v>19.150816593517895</v>
      </c>
      <c r="E43" s="17">
        <f>'Raw Data'!E55*'Raw Data'!E$95</f>
        <v>13.134245957196008</v>
      </c>
      <c r="F43" s="17"/>
      <c r="G43" s="17">
        <f>'Raw Data'!J55*'Raw Data'!J$95</f>
        <v>2437.6109377070911</v>
      </c>
      <c r="H43" s="17">
        <f>'Raw Data'!K55*'Raw Data'!K$95</f>
        <v>16.661994455765452</v>
      </c>
      <c r="I43" s="17">
        <f>'Raw Data'!L55*'Raw Data'!L$95</f>
        <v>3.2649199234488315</v>
      </c>
      <c r="J43" s="17"/>
      <c r="K43" s="17">
        <f>'Raw Data'!Q55*'Raw Data'!Q$95</f>
        <v>1950.0193304091079</v>
      </c>
      <c r="L43" s="17">
        <f>'Raw Data'!R55*'Raw Data'!R$95</f>
        <v>228.39598281417832</v>
      </c>
      <c r="M43" s="17">
        <f>'Raw Data'!S55*'Raw Data'!S$95</f>
        <v>164.88657860015579</v>
      </c>
      <c r="N43" s="17"/>
      <c r="O43" s="17">
        <f>'Raw Data'!X55*'Raw Data'!X$95</f>
        <v>1507.798442386747</v>
      </c>
      <c r="P43" s="17">
        <f>'Raw Data'!Y55*'Raw Data'!Y$95</f>
        <v>51.427769343345233</v>
      </c>
      <c r="Q43" s="17">
        <f>'Raw Data'!Z55*'Raw Data'!Z$95</f>
        <v>28.190791976952767</v>
      </c>
    </row>
    <row r="44" spans="1:17">
      <c r="A44" t="s">
        <v>58</v>
      </c>
      <c r="B44" t="s">
        <v>59</v>
      </c>
      <c r="C44" s="17">
        <f>'Raw Data'!C56*'Raw Data'!C$95</f>
        <v>462.06719780690491</v>
      </c>
      <c r="D44" s="17">
        <f>'Raw Data'!D56*'Raw Data'!D$95</f>
        <v>332.85943126828721</v>
      </c>
      <c r="E44" s="17">
        <f>'Raw Data'!E56*'Raw Data'!E$95</f>
        <v>367.75888680148825</v>
      </c>
      <c r="F44" s="17"/>
      <c r="G44" s="17">
        <f>'Raw Data'!J56*'Raw Data'!J$95</f>
        <v>4366.5628429423468</v>
      </c>
      <c r="H44" s="17">
        <f>'Raw Data'!K56*'Raw Data'!K$95</f>
        <v>10.711282150134934</v>
      </c>
      <c r="I44" s="17">
        <f>'Raw Data'!L56*'Raw Data'!L$95</f>
        <v>5.441533205748053</v>
      </c>
      <c r="J44" s="17"/>
      <c r="K44" s="17">
        <f>'Raw Data'!Q56*'Raw Data'!Q$95</f>
        <v>1546.0275956051444</v>
      </c>
      <c r="L44" s="17">
        <f>'Raw Data'!R56*'Raw Data'!R$95</f>
        <v>110.48423558897244</v>
      </c>
      <c r="M44" s="17">
        <f>'Raw Data'!S56*'Raw Data'!S$95</f>
        <v>96.870864927591526</v>
      </c>
      <c r="N44" s="17"/>
      <c r="O44" s="17">
        <f>'Raw Data'!X56*'Raw Data'!X$95</f>
        <v>1735.3405443793449</v>
      </c>
      <c r="P44" s="17">
        <f>'Raw Data'!Y56*'Raw Data'!Y$95</f>
        <v>52.314455021678775</v>
      </c>
      <c r="Q44" s="17">
        <f>'Raw Data'!Z56*'Raw Data'!Z$95</f>
        <v>39.936955300683081</v>
      </c>
    </row>
    <row r="45" spans="1:17">
      <c r="A45" t="s">
        <v>60</v>
      </c>
      <c r="B45" t="s">
        <v>61</v>
      </c>
      <c r="C45" s="17">
        <f>'Raw Data'!C57*'Raw Data'!C$95</f>
        <v>72.197999657328893</v>
      </c>
      <c r="D45" s="17">
        <f>'Raw Data'!D57*'Raw Data'!D$95</f>
        <v>43.773295070898044</v>
      </c>
      <c r="E45" s="17">
        <f>'Raw Data'!E57*'Raw Data'!E$95</f>
        <v>41.790782591078205</v>
      </c>
      <c r="F45" s="17"/>
      <c r="G45" s="17">
        <f>'Raw Data'!J57*'Raw Data'!J$95</f>
        <v>1714.1465705765409</v>
      </c>
      <c r="H45" s="17">
        <f>'Raw Data'!K57*'Raw Data'!K$95</f>
        <v>9.5211396890088302</v>
      </c>
      <c r="I45" s="17">
        <f>'Raw Data'!L57*'Raw Data'!L$95</f>
        <v>5.441533205748053</v>
      </c>
      <c r="J45" s="17"/>
      <c r="K45" s="17">
        <f>'Raw Data'!Q57*'Raw Data'!Q$95</f>
        <v>1580.9972674104988</v>
      </c>
      <c r="L45" s="17">
        <f>'Raw Data'!R57*'Raw Data'!R$95</f>
        <v>251.60695667740782</v>
      </c>
      <c r="M45" s="17">
        <f>'Raw Data'!S57*'Raw Data'!S$95</f>
        <v>217.44417552895544</v>
      </c>
      <c r="N45" s="17"/>
      <c r="O45" s="17">
        <f>'Raw Data'!X57*'Raw Data'!X$95</f>
        <v>1491.8616414689775</v>
      </c>
      <c r="P45" s="17">
        <f>'Raw Data'!Y57*'Raw Data'!Y$95</f>
        <v>272.21250324839633</v>
      </c>
      <c r="Q45" s="17">
        <f>'Raw Data'!Z57*'Raw Data'!Z$95</f>
        <v>225.52633581562213</v>
      </c>
    </row>
    <row r="46" spans="1:17">
      <c r="A46" t="s">
        <v>62</v>
      </c>
      <c r="B46" t="s">
        <v>63</v>
      </c>
      <c r="C46" s="17">
        <f>'Raw Data'!C58*'Raw Data'!C$95</f>
        <v>66.644307375995893</v>
      </c>
      <c r="D46" s="17">
        <f>'Raw Data'!D58*'Raw Data'!D$95</f>
        <v>12.767211062345263</v>
      </c>
      <c r="E46" s="17">
        <f>'Raw Data'!E58*'Raw Data'!E$95</f>
        <v>7.1641341584705494</v>
      </c>
      <c r="F46" s="17"/>
      <c r="G46" s="17">
        <f>'Raw Data'!J58*'Raw Data'!J$95</f>
        <v>1815.5346885354541</v>
      </c>
      <c r="H46" s="17">
        <f>'Raw Data'!K58*'Raw Data'!K$95</f>
        <v>8.330997227882726</v>
      </c>
      <c r="I46" s="17">
        <f>'Raw Data'!L58*'Raw Data'!L$95</f>
        <v>3.2649199234488315</v>
      </c>
      <c r="J46" s="17"/>
      <c r="K46" s="17">
        <f>'Raw Data'!Q58*'Raw Data'!Q$95</f>
        <v>1516.5794509269513</v>
      </c>
      <c r="L46" s="17">
        <f>'Raw Data'!R58*'Raw Data'!R$95</f>
        <v>100.27140708915145</v>
      </c>
      <c r="M46" s="17">
        <f>'Raw Data'!S58*'Raw Data'!S$95</f>
        <v>64.924090323811342</v>
      </c>
      <c r="N46" s="17"/>
      <c r="O46" s="17">
        <f>'Raw Data'!X58*'Raw Data'!X$95</f>
        <v>1418.3752816814849</v>
      </c>
      <c r="P46" s="17">
        <f>'Raw Data'!Y58*'Raw Data'!Y$95</f>
        <v>39.014169846675692</v>
      </c>
      <c r="Q46" s="17">
        <f>'Raw Data'!Z58*'Raw Data'!Z$95</f>
        <v>24.666942979833671</v>
      </c>
    </row>
    <row r="47" spans="1:17">
      <c r="A47" t="s">
        <v>64</v>
      </c>
      <c r="B47" t="s">
        <v>65</v>
      </c>
      <c r="C47" s="17">
        <f>'Raw Data'!C59*'Raw Data'!C$95</f>
        <v>274.35239869784976</v>
      </c>
      <c r="D47" s="17">
        <f>'Raw Data'!D59*'Raw Data'!D$95</f>
        <v>22.798591182759399</v>
      </c>
      <c r="E47" s="17">
        <f>'Raw Data'!E59*'Raw Data'!E$95</f>
        <v>20.298380115666557</v>
      </c>
      <c r="F47" s="17"/>
      <c r="G47" s="17">
        <f>'Raw Data'!J59*'Raw Data'!J$95</f>
        <v>6481.9657786613661</v>
      </c>
      <c r="H47" s="17">
        <f>'Raw Data'!K59*'Raw Data'!K$95</f>
        <v>24.992991683648178</v>
      </c>
      <c r="I47" s="17">
        <f>'Raw Data'!L59*'Raw Data'!L$95</f>
        <v>9.794759770346495</v>
      </c>
      <c r="J47" s="17"/>
      <c r="K47" s="17">
        <f>'Raw Data'!Q59*'Raw Data'!Q$95</f>
        <v>3485.9241262811233</v>
      </c>
      <c r="L47" s="17">
        <f>'Raw Data'!R59*'Raw Data'!R$95</f>
        <v>787.31623344074478</v>
      </c>
      <c r="M47" s="17">
        <f>'Raw Data'!S59*'Raw Data'!S$95</f>
        <v>616.2635875180822</v>
      </c>
      <c r="N47" s="17"/>
      <c r="O47" s="17">
        <f>'Raw Data'!X59*'Raw Data'!X$95</f>
        <v>4665.055779762637</v>
      </c>
      <c r="P47" s="17">
        <f>'Raw Data'!Y59*'Raw Data'!Y$95</f>
        <v>678.31454392515695</v>
      </c>
      <c r="Q47" s="17">
        <f>'Raw Data'!Z59*'Raw Data'!Z$95</f>
        <v>513.30733724701497</v>
      </c>
    </row>
    <row r="48" spans="1:17">
      <c r="A48" t="s">
        <v>66</v>
      </c>
      <c r="B48" t="s">
        <v>67</v>
      </c>
      <c r="C48" s="17">
        <f>'Raw Data'!C60*'Raw Data'!C$95</f>
        <v>147.72821468345757</v>
      </c>
      <c r="D48" s="17">
        <f>'Raw Data'!D60*'Raw Data'!D$95</f>
        <v>66.571886253657439</v>
      </c>
      <c r="E48" s="17">
        <f>'Raw Data'!E60*'Raw Data'!E$95</f>
        <v>52.536983828784031</v>
      </c>
      <c r="F48" s="17"/>
      <c r="G48" s="17">
        <f>'Raw Data'!J60*'Raw Data'!J$95</f>
        <v>196.7616865473824</v>
      </c>
      <c r="H48" s="17">
        <f>'Raw Data'!K60*'Raw Data'!K$95</f>
        <v>11.901424611261039</v>
      </c>
      <c r="I48" s="17">
        <f>'Raw Data'!L60*'Raw Data'!L$95</f>
        <v>4.353226564598442</v>
      </c>
      <c r="J48" s="17"/>
      <c r="K48" s="17">
        <f>'Raw Data'!Q60*'Raw Data'!Q$95</f>
        <v>489.57540527496241</v>
      </c>
      <c r="L48" s="17">
        <f>'Raw Data'!R60*'Raw Data'!R$95</f>
        <v>191.25842463301112</v>
      </c>
      <c r="M48" s="17">
        <f>'Raw Data'!S60*'Raw Data'!S$95</f>
        <v>184.46685980892428</v>
      </c>
      <c r="N48" s="17"/>
      <c r="O48" s="17">
        <f>'Raw Data'!X60*'Raw Data'!X$95</f>
        <v>299.25770612256048</v>
      </c>
      <c r="P48" s="17">
        <f>'Raw Data'!Y60*'Raw Data'!Y$95</f>
        <v>67.388111553348921</v>
      </c>
      <c r="Q48" s="17">
        <f>'Raw Data'!Z60*'Raw Data'!Z$95</f>
        <v>44.635420630175211</v>
      </c>
    </row>
    <row r="49" spans="1:17">
      <c r="A49" t="s">
        <v>68</v>
      </c>
      <c r="B49" t="s">
        <v>69</v>
      </c>
      <c r="C49" s="17">
        <f>'Raw Data'!C61*'Raw Data'!C$95</f>
        <v>39.986584425597542</v>
      </c>
      <c r="D49" s="17">
        <f>'Raw Data'!D61*'Raw Data'!D$95</f>
        <v>7.2955491784830073</v>
      </c>
      <c r="E49" s="17">
        <f>'Raw Data'!E61*'Raw Data'!E$95</f>
        <v>2.3880447194901833</v>
      </c>
      <c r="F49" s="17"/>
      <c r="G49" s="17">
        <f>'Raw Data'!J61*'Raw Data'!J$95</f>
        <v>3765.1079058979462</v>
      </c>
      <c r="H49" s="17">
        <f>'Raw Data'!K61*'Raw Data'!K$95</f>
        <v>19.04227937801766</v>
      </c>
      <c r="I49" s="17">
        <f>'Raw Data'!L61*'Raw Data'!L$95</f>
        <v>3.2649199234488315</v>
      </c>
      <c r="J49" s="17"/>
      <c r="K49" s="17">
        <f>'Raw Data'!Q61*'Raw Data'!Q$95</f>
        <v>1334.3690557306306</v>
      </c>
      <c r="L49" s="17">
        <f>'Raw Data'!R61*'Raw Data'!R$95</f>
        <v>138.33740422484783</v>
      </c>
      <c r="M49" s="17">
        <f>'Raw Data'!S61*'Raw Data'!S$95</f>
        <v>112.32898167135613</v>
      </c>
      <c r="N49" s="17"/>
      <c r="O49" s="17">
        <f>'Raw Data'!X61*'Raw Data'!X$95</f>
        <v>1671.5933407082669</v>
      </c>
      <c r="P49" s="17">
        <f>'Raw Data'!Y61*'Raw Data'!Y$95</f>
        <v>94.875367581688621</v>
      </c>
      <c r="Q49" s="17">
        <f>'Raw Data'!Z61*'Raw Data'!Z$95</f>
        <v>65.778514612889779</v>
      </c>
    </row>
    <row r="50" spans="1:17">
      <c r="A50" t="s">
        <v>70</v>
      </c>
      <c r="B50" t="s">
        <v>71</v>
      </c>
      <c r="C50" s="17">
        <f>'Raw Data'!C62*'Raw Data'!C$95</f>
        <v>146.61747622719096</v>
      </c>
      <c r="D50" s="17">
        <f>'Raw Data'!D62*'Raw Data'!D$95</f>
        <v>14.591098356966015</v>
      </c>
      <c r="E50" s="17">
        <f>'Raw Data'!E62*'Raw Data'!E$95</f>
        <v>7.1641341584705494</v>
      </c>
      <c r="F50" s="17"/>
      <c r="G50" s="17">
        <f>'Raw Data'!J62*'Raw Data'!J$95</f>
        <v>5519.637879390325</v>
      </c>
      <c r="H50" s="17">
        <f>'Raw Data'!K62*'Raw Data'!K$95</f>
        <v>13.091567072387141</v>
      </c>
      <c r="I50" s="17">
        <f>'Raw Data'!L62*'Raw Data'!L$95</f>
        <v>8.7064531291968841</v>
      </c>
      <c r="J50" s="17"/>
      <c r="K50" s="17">
        <f>'Raw Data'!Q62*'Raw Data'!Q$95</f>
        <v>3551.2621972858647</v>
      </c>
      <c r="L50" s="17">
        <f>'Raw Data'!R62*'Raw Data'!R$95</f>
        <v>143.90803795202291</v>
      </c>
      <c r="M50" s="17">
        <f>'Raw Data'!S62*'Raw Data'!S$95</f>
        <v>102.02357050884639</v>
      </c>
      <c r="N50" s="17"/>
      <c r="O50" s="17">
        <f>'Raw Data'!X62*'Raw Data'!X$95</f>
        <v>2974.8695046503053</v>
      </c>
      <c r="P50" s="17">
        <f>'Raw Data'!Y62*'Raw Data'!Y$95</f>
        <v>130.34279471503015</v>
      </c>
      <c r="Q50" s="17">
        <f>'Raw Data'!Z62*'Raw Data'!Z$95</f>
        <v>64.603898280516759</v>
      </c>
    </row>
    <row r="51" spans="1:17">
      <c r="A51" t="s">
        <v>72</v>
      </c>
      <c r="B51" t="s">
        <v>73</v>
      </c>
      <c r="C51" s="17">
        <f>'Raw Data'!C63*'Raw Data'!C$95</f>
        <v>2.2214769125331966</v>
      </c>
      <c r="D51" s="17">
        <f>'Raw Data'!D63*'Raw Data'!D$95</f>
        <v>0</v>
      </c>
      <c r="E51" s="17">
        <f>'Raw Data'!E63*'Raw Data'!E$95</f>
        <v>2.3880447194901833</v>
      </c>
      <c r="F51" s="17"/>
      <c r="G51" s="17">
        <f>'Raw Data'!J63*'Raw Data'!J$95</f>
        <v>16.325205434062294</v>
      </c>
      <c r="H51" s="17">
        <f>'Raw Data'!K63*'Raw Data'!K$95</f>
        <v>4.7605698445044151</v>
      </c>
      <c r="I51" s="17">
        <f>'Raw Data'!L63*'Raw Data'!L$95</f>
        <v>7.6181464880472731</v>
      </c>
      <c r="J51" s="17"/>
      <c r="K51" s="17">
        <f>'Raw Data'!Q63*'Raw Data'!Q$95</f>
        <v>9.2025452119353837</v>
      </c>
      <c r="L51" s="17">
        <f>'Raw Data'!R63*'Raw Data'!R$95</f>
        <v>2.7853168635875405</v>
      </c>
      <c r="M51" s="17">
        <f>'Raw Data'!S63*'Raw Data'!S$95</f>
        <v>3.091623348752921</v>
      </c>
      <c r="N51" s="17"/>
      <c r="O51" s="17">
        <f>'Raw Data'!X63*'Raw Data'!X$95</f>
        <v>8.8537782876497175</v>
      </c>
      <c r="P51" s="17">
        <f>'Raw Data'!Y63*'Raw Data'!Y$95</f>
        <v>0</v>
      </c>
      <c r="Q51" s="17">
        <f>'Raw Data'!Z63*'Raw Data'!Z$95</f>
        <v>1.1746163323730319</v>
      </c>
    </row>
    <row r="52" spans="1:17">
      <c r="A52" t="s">
        <v>74</v>
      </c>
      <c r="B52" t="s">
        <v>75</v>
      </c>
      <c r="C52" s="17">
        <f>'Raw Data'!C64*'Raw Data'!C$95</f>
        <v>39.986584425597542</v>
      </c>
      <c r="D52" s="17">
        <f>'Raw Data'!D64*'Raw Data'!D$95</f>
        <v>3.6477745892415037</v>
      </c>
      <c r="E52" s="17">
        <f>'Raw Data'!E64*'Raw Data'!E$95</f>
        <v>2.3880447194901833</v>
      </c>
      <c r="F52" s="17"/>
      <c r="G52" s="17">
        <f>'Raw Data'!J64*'Raw Data'!J$95</f>
        <v>1147.0604870775348</v>
      </c>
      <c r="H52" s="17">
        <f>'Raw Data'!K64*'Raw Data'!K$95</f>
        <v>13.091567072387141</v>
      </c>
      <c r="I52" s="17">
        <f>'Raw Data'!L64*'Raw Data'!L$95</f>
        <v>0</v>
      </c>
      <c r="J52" s="17"/>
      <c r="K52" s="17">
        <f>'Raw Data'!Q64*'Raw Data'!Q$95</f>
        <v>662.58325525934765</v>
      </c>
      <c r="L52" s="17">
        <f>'Raw Data'!R64*'Raw Data'!R$95</f>
        <v>72.418238453276047</v>
      </c>
      <c r="M52" s="17">
        <f>'Raw Data'!S64*'Raw Data'!S$95</f>
        <v>55.64922027755258</v>
      </c>
      <c r="N52" s="17"/>
      <c r="O52" s="17">
        <f>'Raw Data'!X64*'Raw Data'!X$95</f>
        <v>736.63435353245654</v>
      </c>
      <c r="P52" s="17">
        <f>'Raw Data'!Y64*'Raw Data'!Y$95</f>
        <v>65.614740196681851</v>
      </c>
      <c r="Q52" s="17">
        <f>'Raw Data'!Z64*'Raw Data'!Z$95</f>
        <v>55.206967621532499</v>
      </c>
    </row>
    <row r="53" spans="1:17">
      <c r="A53" t="s">
        <v>76</v>
      </c>
      <c r="B53" t="s">
        <v>77</v>
      </c>
      <c r="C53" s="17">
        <f>'Raw Data'!C65*'Raw Data'!C$95</f>
        <v>281.01682943544938</v>
      </c>
      <c r="D53" s="17">
        <f>'Raw Data'!D65*'Raw Data'!D$95</f>
        <v>69.307717195588566</v>
      </c>
      <c r="E53" s="17">
        <f>'Raw Data'!E65*'Raw Data'!E$95</f>
        <v>62.089162706744766</v>
      </c>
      <c r="F53" s="17"/>
      <c r="G53" s="17">
        <f>'Raw Data'!J65*'Raw Data'!J$95</f>
        <v>9624.9974353876751</v>
      </c>
      <c r="H53" s="17">
        <f>'Raw Data'!K65*'Raw Data'!K$95</f>
        <v>83.30997227882726</v>
      </c>
      <c r="I53" s="17">
        <f>'Raw Data'!L65*'Raw Data'!L$95</f>
        <v>99.035904344614551</v>
      </c>
      <c r="J53" s="17"/>
      <c r="K53" s="17">
        <f>'Raw Data'!Q65*'Raw Data'!Q$95</f>
        <v>9352.5466988899298</v>
      </c>
      <c r="L53" s="17">
        <f>'Raw Data'!R65*'Raw Data'!R$95</f>
        <v>764.1052595775152</v>
      </c>
      <c r="M53" s="17">
        <f>'Raw Data'!S65*'Raw Data'!S$95</f>
        <v>597.71384742556472</v>
      </c>
      <c r="N53" s="17"/>
      <c r="O53" s="17">
        <f>'Raw Data'!X65*'Raw Data'!X$95</f>
        <v>7549.616745878915</v>
      </c>
      <c r="P53" s="17">
        <f>'Raw Data'!Y65*'Raw Data'!Y$95</f>
        <v>557.72529167179573</v>
      </c>
      <c r="Q53" s="17">
        <f>'Raw Data'!Z65*'Raw Data'!Z$95</f>
        <v>381.75030802123536</v>
      </c>
    </row>
    <row r="54" spans="1:17">
      <c r="A54" t="s">
        <v>78</v>
      </c>
      <c r="B54" t="s">
        <v>79</v>
      </c>
      <c r="C54" s="17">
        <f>'Raw Data'!C66*'Raw Data'!C$95</f>
        <v>133.28861475199179</v>
      </c>
      <c r="D54" s="17">
        <f>'Raw Data'!D66*'Raw Data'!D$95</f>
        <v>46.509126012829171</v>
      </c>
      <c r="E54" s="17">
        <f>'Raw Data'!E66*'Raw Data'!E$95</f>
        <v>45.372849670313485</v>
      </c>
      <c r="F54" s="17"/>
      <c r="G54" s="17">
        <f>'Raw Data'!J66*'Raw Data'!J$95</f>
        <v>2757.2412756792583</v>
      </c>
      <c r="H54" s="17">
        <f>'Raw Data'!K66*'Raw Data'!K$95</f>
        <v>14.281709533513245</v>
      </c>
      <c r="I54" s="17">
        <f>'Raw Data'!L66*'Raw Data'!L$95</f>
        <v>6.5298398468976631</v>
      </c>
      <c r="J54" s="17"/>
      <c r="K54" s="17">
        <f>'Raw Data'!Q66*'Raw Data'!Q$95</f>
        <v>2625.4861489651648</v>
      </c>
      <c r="L54" s="17">
        <f>'Raw Data'!R66*'Raw Data'!R$95</f>
        <v>220.04003222341569</v>
      </c>
      <c r="M54" s="17">
        <f>'Raw Data'!S66*'Raw Data'!S$95</f>
        <v>147.36737962388924</v>
      </c>
      <c r="N54" s="17"/>
      <c r="O54" s="17">
        <f>'Raw Data'!X66*'Raw Data'!X$95</f>
        <v>2132.8751894948173</v>
      </c>
      <c r="P54" s="17">
        <f>'Raw Data'!Y66*'Raw Data'!Y$95</f>
        <v>199.50427762504617</v>
      </c>
      <c r="Q54" s="17">
        <f>'Raw Data'!Z66*'Raw Data'!Z$95</f>
        <v>176.19244985595478</v>
      </c>
    </row>
    <row r="55" spans="1:17">
      <c r="A55" t="s">
        <v>80</v>
      </c>
      <c r="B55" t="s">
        <v>81</v>
      </c>
      <c r="C55" s="17">
        <f>'Raw Data'!C67*'Raw Data'!C$95</f>
        <v>195.48996830292128</v>
      </c>
      <c r="D55" s="17">
        <f>'Raw Data'!D67*'Raw Data'!D$95</f>
        <v>95.754082967589468</v>
      </c>
      <c r="E55" s="17">
        <f>'Raw Data'!E67*'Raw Data'!E$95</f>
        <v>68.059274505470228</v>
      </c>
      <c r="F55" s="17"/>
      <c r="G55" s="17">
        <f>'Raw Data'!J67*'Raw Data'!J$95</f>
        <v>3319.1720311464551</v>
      </c>
      <c r="H55" s="17">
        <f>'Raw Data'!K67*'Raw Data'!K$95</f>
        <v>4045.294225367627</v>
      </c>
      <c r="I55" s="17">
        <f>'Raw Data'!L67*'Raw Data'!L$95</f>
        <v>6.5298398468976631</v>
      </c>
      <c r="J55" s="17"/>
      <c r="K55" s="17">
        <f>'Raw Data'!Q67*'Raw Data'!Q$95</f>
        <v>755.52896189989497</v>
      </c>
      <c r="L55" s="17">
        <f>'Raw Data'!R67*'Raw Data'!R$95</f>
        <v>574.70371285356248</v>
      </c>
      <c r="M55" s="17">
        <f>'Raw Data'!S67*'Raw Data'!S$95</f>
        <v>502.90406473047517</v>
      </c>
      <c r="N55" s="17"/>
      <c r="O55" s="17">
        <f>'Raw Data'!X67*'Raw Data'!X$95</f>
        <v>398.4200229442373</v>
      </c>
      <c r="P55" s="17">
        <f>'Raw Data'!Y67*'Raw Data'!Y$95</f>
        <v>115.26913818336</v>
      </c>
      <c r="Q55" s="17">
        <f>'Raw Data'!Z67*'Raw Data'!Z$95</f>
        <v>11.746163323730318</v>
      </c>
    </row>
    <row r="56" spans="1:17">
      <c r="A56" t="s">
        <v>82</v>
      </c>
      <c r="B56" t="s">
        <v>83</v>
      </c>
      <c r="C56" s="17">
        <f>'Raw Data'!C68*'Raw Data'!C$95</f>
        <v>165.50002998372315</v>
      </c>
      <c r="D56" s="17">
        <f>'Raw Data'!D68*'Raw Data'!D$95</f>
        <v>102.1376884987621</v>
      </c>
      <c r="E56" s="17">
        <f>'Raw Data'!E68*'Raw Data'!E$95</f>
        <v>38.208715511842932</v>
      </c>
      <c r="F56" s="17"/>
      <c r="G56" s="17">
        <f>'Raw Data'!J68*'Raw Data'!J$95</f>
        <v>8004.5059907223331</v>
      </c>
      <c r="H56" s="17">
        <f>'Raw Data'!K68*'Raw Data'!K$95</f>
        <v>9195.0406546602771</v>
      </c>
      <c r="I56" s="17">
        <f>'Raw Data'!L68*'Raw Data'!L$95</f>
        <v>3743.7748455546603</v>
      </c>
      <c r="J56" s="17"/>
      <c r="K56" s="17">
        <f>'Raw Data'!Q68*'Raw Data'!Q$95</f>
        <v>2381.6187008488773</v>
      </c>
      <c r="L56" s="17">
        <f>'Raw Data'!R68*'Raw Data'!R$95</f>
        <v>1481.7885714285715</v>
      </c>
      <c r="M56" s="17">
        <f>'Raw Data'!S68*'Raw Data'!S$95</f>
        <v>1024.3578695534679</v>
      </c>
      <c r="N56" s="17"/>
      <c r="O56" s="17">
        <f>'Raw Data'!X68*'Raw Data'!X$95</f>
        <v>3113.8738237664061</v>
      </c>
      <c r="P56" s="17">
        <f>'Raw Data'!Y68*'Raw Data'!Y$95</f>
        <v>2508.4337840055805</v>
      </c>
      <c r="Q56" s="17">
        <f>'Raw Data'!Z68*'Raw Data'!Z$95</f>
        <v>1874.6876664673589</v>
      </c>
    </row>
    <row r="57" spans="1:17">
      <c r="A57" t="s">
        <v>84</v>
      </c>
      <c r="B57" t="s">
        <v>85</v>
      </c>
      <c r="C57" s="17">
        <f>'Raw Data'!C69*'Raw Data'!C$95</f>
        <v>102.18793797652704</v>
      </c>
      <c r="D57" s="17">
        <f>'Raw Data'!D69*'Raw Data'!D$95</f>
        <v>18.238872946207518</v>
      </c>
      <c r="E57" s="17">
        <f>'Raw Data'!E69*'Raw Data'!E$95</f>
        <v>20.298380115666557</v>
      </c>
      <c r="F57" s="17"/>
      <c r="G57" s="17">
        <f>'Raw Data'!J69*'Raw Data'!J$95</f>
        <v>3786.5884393638175</v>
      </c>
      <c r="H57" s="17">
        <f>'Raw Data'!K69*'Raw Data'!K$95</f>
        <v>9.5211396890088302</v>
      </c>
      <c r="I57" s="17">
        <f>'Raw Data'!L69*'Raw Data'!L$95</f>
        <v>4.353226564598442</v>
      </c>
      <c r="J57" s="17"/>
      <c r="K57" s="17">
        <f>'Raw Data'!Q69*'Raw Data'!Q$95</f>
        <v>2606.1608040201004</v>
      </c>
      <c r="L57" s="17">
        <f>'Raw Data'!R69*'Raw Data'!R$95</f>
        <v>53.84945936269245</v>
      </c>
      <c r="M57" s="17">
        <f>'Raw Data'!S69*'Raw Data'!S$95</f>
        <v>42.252185766289919</v>
      </c>
      <c r="N57" s="17"/>
      <c r="O57" s="17">
        <f>'Raw Data'!X69*'Raw Data'!X$95</f>
        <v>2579.9909930211279</v>
      </c>
      <c r="P57" s="17">
        <f>'Raw Data'!Y69*'Raw Data'!Y$95</f>
        <v>33.69405577667446</v>
      </c>
      <c r="Q57" s="17">
        <f>'Raw Data'!Z69*'Raw Data'!Z$95</f>
        <v>22.317710315087606</v>
      </c>
    </row>
    <row r="58" spans="1:17">
      <c r="A58" t="s">
        <v>86</v>
      </c>
      <c r="B58" t="s">
        <v>87</v>
      </c>
      <c r="C58" s="17">
        <f>'Raw Data'!C70*'Raw Data'!C$95</f>
        <v>73.308738113595481</v>
      </c>
      <c r="D58" s="17">
        <f>'Raw Data'!D70*'Raw Data'!D$95</f>
        <v>6.3836055311726314</v>
      </c>
      <c r="E58" s="17">
        <f>'Raw Data'!E70*'Raw Data'!E$95</f>
        <v>5.9701117987254584</v>
      </c>
      <c r="F58" s="17"/>
      <c r="G58" s="17">
        <f>'Raw Data'!J70*'Raw Data'!J$95</f>
        <v>2492.6011033797217</v>
      </c>
      <c r="H58" s="17">
        <f>'Raw Data'!K70*'Raw Data'!K$95</f>
        <v>11.901424611261039</v>
      </c>
      <c r="I58" s="17">
        <f>'Raw Data'!L70*'Raw Data'!L$95</f>
        <v>5.441533205748053</v>
      </c>
      <c r="J58" s="17"/>
      <c r="K58" s="17">
        <f>'Raw Data'!Q70*'Raw Data'!Q$95</f>
        <v>1218.4169860602449</v>
      </c>
      <c r="L58" s="17">
        <f>'Raw Data'!R70*'Raw Data'!R$95</f>
        <v>26.924729681346225</v>
      </c>
      <c r="M58" s="17">
        <f>'Raw Data'!S70*'Raw Data'!S$95</f>
        <v>18.549740092517524</v>
      </c>
      <c r="N58" s="17"/>
      <c r="O58" s="17">
        <f>'Raw Data'!X70*'Raw Data'!X$95</f>
        <v>1221.821403695661</v>
      </c>
      <c r="P58" s="17">
        <f>'Raw Data'!Y70*'Raw Data'!Y$95</f>
        <v>18.620399245004307</v>
      </c>
      <c r="Q58" s="17">
        <f>'Raw Data'!Z70*'Raw Data'!Z$95</f>
        <v>25.841559312206702</v>
      </c>
    </row>
    <row r="59" spans="1:17">
      <c r="A59" t="s">
        <v>88</v>
      </c>
      <c r="B59" t="s">
        <v>89</v>
      </c>
      <c r="C59" s="17">
        <f>'Raw Data'!C71*'Raw Data'!C$95</f>
        <v>263.24501413518379</v>
      </c>
      <c r="D59" s="17">
        <f>'Raw Data'!D71*'Raw Data'!D$95</f>
        <v>39.213576834346163</v>
      </c>
      <c r="E59" s="17">
        <f>'Raw Data'!E71*'Raw Data'!E$95</f>
        <v>37.014693152097841</v>
      </c>
      <c r="F59" s="17"/>
      <c r="G59" s="17">
        <f>'Raw Data'!J71*'Raw Data'!J$95</f>
        <v>14351.574019218027</v>
      </c>
      <c r="H59" s="17">
        <f>'Raw Data'!K71*'Raw Data'!K$95</f>
        <v>58.316980595179082</v>
      </c>
      <c r="I59" s="17">
        <f>'Raw Data'!L71*'Raw Data'!L$95</f>
        <v>33.737505875637929</v>
      </c>
      <c r="J59" s="17"/>
      <c r="K59" s="17">
        <f>'Raw Data'!Q71*'Raw Data'!Q$95</f>
        <v>6462.0272478210263</v>
      </c>
      <c r="L59" s="17">
        <f>'Raw Data'!R71*'Raw Data'!R$95</f>
        <v>95.629212316505559</v>
      </c>
      <c r="M59" s="17">
        <f>'Raw Data'!S71*'Raw Data'!S$95</f>
        <v>80.382207067575948</v>
      </c>
      <c r="N59" s="17"/>
      <c r="O59" s="17">
        <f>'Raw Data'!X71*'Raw Data'!X$95</f>
        <v>5754.9558869723169</v>
      </c>
      <c r="P59" s="17">
        <f>'Raw Data'!Y71*'Raw Data'!Y$95</f>
        <v>81.575082406685539</v>
      </c>
      <c r="Q59" s="17">
        <f>'Raw Data'!Z71*'Raw Data'!Z$95</f>
        <v>49.333885959667342</v>
      </c>
    </row>
    <row r="60" spans="1:17">
      <c r="A60" t="s">
        <v>90</v>
      </c>
      <c r="B60" t="s">
        <v>91</v>
      </c>
      <c r="C60" s="17">
        <f>'Raw Data'!C72*'Raw Data'!C$95</f>
        <v>28.879199862931557</v>
      </c>
      <c r="D60" s="17">
        <f>'Raw Data'!D72*'Raw Data'!D$95</f>
        <v>5.4716618838622555</v>
      </c>
      <c r="E60" s="17">
        <f>'Raw Data'!E72*'Raw Data'!E$95</f>
        <v>4.7760894389803665</v>
      </c>
      <c r="F60" s="17"/>
      <c r="G60" s="17">
        <f>'Raw Data'!J72*'Raw Data'!J$95</f>
        <v>3851.8892611000665</v>
      </c>
      <c r="H60" s="17">
        <f>'Raw Data'!K72*'Raw Data'!K$95</f>
        <v>19.04227937801766</v>
      </c>
      <c r="I60" s="17">
        <f>'Raw Data'!L72*'Raw Data'!L$95</f>
        <v>5.441533205748053</v>
      </c>
      <c r="J60" s="17"/>
      <c r="K60" s="17">
        <f>'Raw Data'!Q72*'Raw Data'!Q$95</f>
        <v>397.54995315560859</v>
      </c>
      <c r="L60" s="17">
        <f>'Raw Data'!R72*'Raw Data'!R$95</f>
        <v>22.282534908700324</v>
      </c>
      <c r="M60" s="17">
        <f>'Raw Data'!S72*'Raw Data'!S$95</f>
        <v>14.427575627513631</v>
      </c>
      <c r="N60" s="17"/>
      <c r="O60" s="17">
        <f>'Raw Data'!X72*'Raw Data'!X$95</f>
        <v>1024.3821478810723</v>
      </c>
      <c r="P60" s="17">
        <f>'Raw Data'!Y72*'Raw Data'!Y$95</f>
        <v>47.881026630011078</v>
      </c>
      <c r="Q60" s="17">
        <f>'Raw Data'!Z72*'Raw Data'!Z$95</f>
        <v>25.841559312206702</v>
      </c>
    </row>
    <row r="61" spans="1:17">
      <c r="A61" t="s">
        <v>92</v>
      </c>
      <c r="B61" t="s">
        <v>93</v>
      </c>
      <c r="C61" s="17">
        <f>'Raw Data'!C73*'Raw Data'!C$95</f>
        <v>181.05036837145553</v>
      </c>
      <c r="D61" s="17">
        <f>'Raw Data'!D73*'Raw Data'!D$95</f>
        <v>64.747998959036693</v>
      </c>
      <c r="E61" s="17">
        <f>'Raw Data'!E73*'Raw Data'!E$95</f>
        <v>66.865252145725137</v>
      </c>
      <c r="F61" s="17"/>
      <c r="G61" s="17">
        <f>'Raw Data'!J73*'Raw Data'!J$95</f>
        <v>1678.9184956925117</v>
      </c>
      <c r="H61" s="17">
        <f>'Raw Data'!K73*'Raw Data'!K$95</f>
        <v>13.091567072387141</v>
      </c>
      <c r="I61" s="17">
        <f>'Raw Data'!L73*'Raw Data'!L$95</f>
        <v>8.7064531291968841</v>
      </c>
      <c r="J61" s="17"/>
      <c r="K61" s="17">
        <f>'Raw Data'!Q73*'Raw Data'!Q$95</f>
        <v>2400.9440457939413</v>
      </c>
      <c r="L61" s="17">
        <f>'Raw Data'!R73*'Raw Data'!R$95</f>
        <v>495.78640171858217</v>
      </c>
      <c r="M61" s="17">
        <f>'Raw Data'!S73*'Raw Data'!S$95</f>
        <v>490.53757133546344</v>
      </c>
      <c r="N61" s="17"/>
      <c r="O61" s="17">
        <f>'Raw Data'!X73*'Raw Data'!X$95</f>
        <v>1805.2853928517775</v>
      </c>
      <c r="P61" s="17">
        <f>'Raw Data'!Y73*'Raw Data'!Y$95</f>
        <v>253.59210400339202</v>
      </c>
      <c r="Q61" s="17">
        <f>'Raw Data'!Z73*'Raw Data'!Z$95</f>
        <v>200.85939283578844</v>
      </c>
    </row>
    <row r="62" spans="1:17">
      <c r="A62" t="s">
        <v>94</v>
      </c>
      <c r="B62" t="s">
        <v>95</v>
      </c>
      <c r="C62" s="17">
        <f>'Raw Data'!C74*'Raw Data'!C$95</f>
        <v>74.419476569862084</v>
      </c>
      <c r="D62" s="17">
        <f>'Raw Data'!D74*'Raw Data'!D$95</f>
        <v>4.5597182365518796</v>
      </c>
      <c r="E62" s="17">
        <f>'Raw Data'!E74*'Raw Data'!E$95</f>
        <v>7.1641341584705494</v>
      </c>
      <c r="F62" s="17"/>
      <c r="G62" s="17">
        <f>'Raw Data'!J74*'Raw Data'!J$95</f>
        <v>2246.8638005301527</v>
      </c>
      <c r="H62" s="17">
        <f>'Raw Data'!K74*'Raw Data'!K$95</f>
        <v>9.5211396890088302</v>
      </c>
      <c r="I62" s="17">
        <f>'Raw Data'!L74*'Raw Data'!L$95</f>
        <v>9.794759770346495</v>
      </c>
      <c r="J62" s="17"/>
      <c r="K62" s="17">
        <f>'Raw Data'!Q74*'Raw Data'!Q$95</f>
        <v>1467.8059613036937</v>
      </c>
      <c r="L62" s="17">
        <f>'Raw Data'!R74*'Raw Data'!R$95</f>
        <v>80.774189044038664</v>
      </c>
      <c r="M62" s="17">
        <f>'Raw Data'!S74*'Raw Data'!S$95</f>
        <v>73.168419253819124</v>
      </c>
      <c r="N62" s="17"/>
      <c r="O62" s="17">
        <f>'Raw Data'!X74*'Raw Data'!X$95</f>
        <v>1466.1856844347933</v>
      </c>
      <c r="P62" s="17">
        <f>'Raw Data'!Y74*'Raw Data'!Y$95</f>
        <v>117.04250954002708</v>
      </c>
      <c r="Q62" s="17">
        <f>'Raw Data'!Z74*'Raw Data'!Z$95</f>
        <v>72.826212607127971</v>
      </c>
    </row>
    <row r="63" spans="1:17">
      <c r="A63" t="s">
        <v>96</v>
      </c>
      <c r="B63" t="s">
        <v>97</v>
      </c>
      <c r="C63" s="17">
        <f>'Raw Data'!C75*'Raw Data'!C$95</f>
        <v>288.79199862931557</v>
      </c>
      <c r="D63" s="17">
        <f>'Raw Data'!D75*'Raw Data'!D$95</f>
        <v>288.17419255007877</v>
      </c>
      <c r="E63" s="17">
        <f>'Raw Data'!E75*'Raw Data'!E$95</f>
        <v>205.37184587615576</v>
      </c>
      <c r="F63" s="17"/>
      <c r="G63" s="17">
        <f>'Raw Data'!J75*'Raw Data'!J$95</f>
        <v>1497.6227932405568</v>
      </c>
      <c r="H63" s="17">
        <f>'Raw Data'!K75*'Raw Data'!K$95</f>
        <v>1631.6853142038883</v>
      </c>
      <c r="I63" s="17">
        <f>'Raw Data'!L75*'Raw Data'!L$95</f>
        <v>10.883066411496106</v>
      </c>
      <c r="J63" s="17"/>
      <c r="K63" s="17">
        <f>'Raw Data'!Q75*'Raw Data'!Q$95</f>
        <v>1766.8886806915937</v>
      </c>
      <c r="L63" s="17">
        <f>'Raw Data'!R75*'Raw Data'!R$95</f>
        <v>1530.9958360186181</v>
      </c>
      <c r="M63" s="17">
        <f>'Raw Data'!S75*'Raw Data'!S$95</f>
        <v>275.15447803900997</v>
      </c>
      <c r="N63" s="17"/>
      <c r="O63" s="17">
        <f>'Raw Data'!X75*'Raw Data'!X$95</f>
        <v>1591.0239582906545</v>
      </c>
      <c r="P63" s="17">
        <f>'Raw Data'!Y75*'Raw Data'!Y$95</f>
        <v>1308.7480612203028</v>
      </c>
      <c r="Q63" s="17">
        <f>'Raw Data'!Z75*'Raw Data'!Z$95</f>
        <v>123.33471489916835</v>
      </c>
    </row>
    <row r="64" spans="1:17">
      <c r="A64" t="s">
        <v>98</v>
      </c>
      <c r="B64" t="s">
        <v>99</v>
      </c>
      <c r="C64" s="17">
        <f>'Raw Data'!C76*'Raw Data'!C$95</f>
        <v>5.5536922813329914</v>
      </c>
      <c r="D64" s="17">
        <f>'Raw Data'!D76*'Raw Data'!D$95</f>
        <v>10.943323767724511</v>
      </c>
      <c r="E64" s="17">
        <f>'Raw Data'!E76*'Raw Data'!E$95</f>
        <v>9.5521788779607331</v>
      </c>
      <c r="F64" s="17"/>
      <c r="G64" s="17">
        <f>'Raw Data'!J76*'Raw Data'!J$95</f>
        <v>12.029098740888006</v>
      </c>
      <c r="H64" s="17">
        <f>'Raw Data'!K76*'Raw Data'!K$95</f>
        <v>9.5211396890088302</v>
      </c>
      <c r="I64" s="17">
        <f>'Raw Data'!L76*'Raw Data'!L$95</f>
        <v>11.971373052645715</v>
      </c>
      <c r="J64" s="17"/>
      <c r="K64" s="17">
        <f>'Raw Data'!Q76*'Raw Data'!Q$95</f>
        <v>8.2822906907418457</v>
      </c>
      <c r="L64" s="17">
        <f>'Raw Data'!R76*'Raw Data'!R$95</f>
        <v>6.499072681704261</v>
      </c>
      <c r="M64" s="17">
        <f>'Raw Data'!S76*'Raw Data'!S$95</f>
        <v>12.366493395011684</v>
      </c>
      <c r="N64" s="17"/>
      <c r="O64" s="17">
        <f>'Raw Data'!X76*'Raw Data'!X$95</f>
        <v>5.312266972589831</v>
      </c>
      <c r="P64" s="17">
        <f>'Raw Data'!Y76*'Raw Data'!Y$95</f>
        <v>6.2067997483347694</v>
      </c>
      <c r="Q64" s="17">
        <f>'Raw Data'!Z76*'Raw Data'!Z$95</f>
        <v>8.2223143266112224</v>
      </c>
    </row>
    <row r="65" spans="1:17">
      <c r="A65" t="s">
        <v>100</v>
      </c>
      <c r="B65" t="s">
        <v>101</v>
      </c>
      <c r="C65" s="17">
        <f>'Raw Data'!C77*'Raw Data'!C$95</f>
        <v>9.9966461063993854</v>
      </c>
      <c r="D65" s="17">
        <f>'Raw Data'!D77*'Raw Data'!D$95</f>
        <v>10.943323767724511</v>
      </c>
      <c r="E65" s="17">
        <f>'Raw Data'!E77*'Raw Data'!E$95</f>
        <v>20.298380115666557</v>
      </c>
      <c r="F65" s="17"/>
      <c r="G65" s="17">
        <f>'Raw Data'!J77*'Raw Data'!J$95</f>
        <v>20.621312127236582</v>
      </c>
      <c r="H65" s="17">
        <f>'Raw Data'!K77*'Raw Data'!K$95</f>
        <v>13.091567072387141</v>
      </c>
      <c r="I65" s="17">
        <f>'Raw Data'!L77*'Raw Data'!L$95</f>
        <v>7.6181464880472731</v>
      </c>
      <c r="J65" s="17"/>
      <c r="K65" s="17">
        <f>'Raw Data'!Q77*'Raw Data'!Q$95</f>
        <v>14.724072339096614</v>
      </c>
      <c r="L65" s="17">
        <f>'Raw Data'!R77*'Raw Data'!R$95</f>
        <v>9.2843895452918019</v>
      </c>
      <c r="M65" s="17">
        <f>'Raw Data'!S77*'Raw Data'!S$95</f>
        <v>15.458116743764606</v>
      </c>
      <c r="N65" s="17"/>
      <c r="O65" s="17">
        <f>'Raw Data'!X77*'Raw Data'!X$95</f>
        <v>16.822178746534465</v>
      </c>
      <c r="P65" s="17">
        <f>'Raw Data'!Y77*'Raw Data'!Y$95</f>
        <v>14.186970853336616</v>
      </c>
      <c r="Q65" s="17">
        <f>'Raw Data'!Z77*'Raw Data'!Z$95</f>
        <v>8.2223143266112224</v>
      </c>
    </row>
    <row r="66" spans="1:17">
      <c r="A66" t="s">
        <v>102</v>
      </c>
      <c r="B66" t="s">
        <v>103</v>
      </c>
      <c r="C66" s="17">
        <f>'Raw Data'!C78*'Raw Data'!C$95</f>
        <v>2.2214769125331966</v>
      </c>
      <c r="D66" s="17">
        <f>'Raw Data'!D78*'Raw Data'!D$95</f>
        <v>0</v>
      </c>
      <c r="E66" s="17">
        <f>'Raw Data'!E78*'Raw Data'!E$95</f>
        <v>0</v>
      </c>
      <c r="F66" s="17"/>
      <c r="G66" s="17">
        <f>'Raw Data'!J78*'Raw Data'!J$95</f>
        <v>2044.9467859509612</v>
      </c>
      <c r="H66" s="17">
        <f>'Raw Data'!K78*'Raw Data'!K$95</f>
        <v>1.1901424611261038</v>
      </c>
      <c r="I66" s="17">
        <f>'Raw Data'!L78*'Raw Data'!L$95</f>
        <v>5.441533205748053</v>
      </c>
      <c r="J66" s="17"/>
      <c r="K66" s="17">
        <f>'Raw Data'!Q78*'Raw Data'!Q$95</f>
        <v>106.74952445845045</v>
      </c>
      <c r="L66" s="17">
        <f>'Raw Data'!R78*'Raw Data'!R$95</f>
        <v>1.8568779090583603</v>
      </c>
      <c r="M66" s="17">
        <f>'Raw Data'!S78*'Raw Data'!S$95</f>
        <v>4.1221644650038947</v>
      </c>
      <c r="N66" s="17"/>
      <c r="O66" s="17">
        <f>'Raw Data'!X78*'Raw Data'!X$95</f>
        <v>295.71619480750059</v>
      </c>
      <c r="P66" s="17">
        <f>'Raw Data'!Y78*'Raw Data'!Y$95</f>
        <v>7.0934854266683081</v>
      </c>
      <c r="Q66" s="17">
        <f>'Raw Data'!Z78*'Raw Data'!Z$95</f>
        <v>1.1746163323730319</v>
      </c>
    </row>
    <row r="67" spans="1:17">
      <c r="A67" t="s">
        <v>104</v>
      </c>
      <c r="B67" t="s">
        <v>105</v>
      </c>
      <c r="C67" s="17">
        <f>'Raw Data'!C79*'Raw Data'!C$95</f>
        <v>4.4429538250663931</v>
      </c>
      <c r="D67" s="17">
        <f>'Raw Data'!D79*'Raw Data'!D$95</f>
        <v>5.4716618838622555</v>
      </c>
      <c r="E67" s="17">
        <f>'Raw Data'!E79*'Raw Data'!E$95</f>
        <v>4.7760894389803665</v>
      </c>
      <c r="F67" s="17"/>
      <c r="G67" s="17">
        <f>'Raw Data'!J79*'Raw Data'!J$95</f>
        <v>3.4368853545394304</v>
      </c>
      <c r="H67" s="17">
        <f>'Raw Data'!K79*'Raw Data'!K$95</f>
        <v>0</v>
      </c>
      <c r="I67" s="17">
        <f>'Raw Data'!L79*'Raw Data'!L$95</f>
        <v>0</v>
      </c>
      <c r="J67" s="17"/>
      <c r="K67" s="17">
        <f>'Raw Data'!Q79*'Raw Data'!Q$95</f>
        <v>3.6810180847741534</v>
      </c>
      <c r="L67" s="17">
        <f>'Raw Data'!R79*'Raw Data'!R$95</f>
        <v>1.8568779090583603</v>
      </c>
      <c r="M67" s="17">
        <f>'Raw Data'!S79*'Raw Data'!S$95</f>
        <v>0</v>
      </c>
      <c r="N67" s="17"/>
      <c r="O67" s="17">
        <f>'Raw Data'!X79*'Raw Data'!X$95</f>
        <v>0.88537782876497184</v>
      </c>
      <c r="P67" s="17">
        <f>'Raw Data'!Y79*'Raw Data'!Y$95</f>
        <v>0.88668567833353851</v>
      </c>
      <c r="Q67" s="17">
        <f>'Raw Data'!Z79*'Raw Data'!Z$95</f>
        <v>1.1746163323730319</v>
      </c>
    </row>
    <row r="68" spans="1:17">
      <c r="A68" t="s">
        <v>106</v>
      </c>
      <c r="B68" t="s">
        <v>107</v>
      </c>
      <c r="C68" s="17">
        <f>'Raw Data'!C80*'Raw Data'!C$95</f>
        <v>263.24501413518379</v>
      </c>
      <c r="D68" s="17">
        <f>'Raw Data'!D80*'Raw Data'!D$95</f>
        <v>177.82901122552332</v>
      </c>
      <c r="E68" s="17">
        <f>'Raw Data'!E80*'Raw Data'!E$95</f>
        <v>192.23759991895975</v>
      </c>
      <c r="F68" s="17"/>
      <c r="G68" s="17">
        <f>'Raw Data'!J80*'Raw Data'!J$95</f>
        <v>2123.995149105368</v>
      </c>
      <c r="H68" s="17">
        <f>'Raw Data'!K80*'Raw Data'!K$95</f>
        <v>26.183134144774282</v>
      </c>
      <c r="I68" s="17">
        <f>'Raw Data'!L80*'Raw Data'!L$95</f>
        <v>11.971373052645715</v>
      </c>
      <c r="J68" s="17"/>
      <c r="K68" s="17">
        <f>'Raw Data'!Q80*'Raw Data'!Q$95</f>
        <v>1540.5060684779833</v>
      </c>
      <c r="L68" s="17">
        <f>'Raw Data'!R80*'Raw Data'!R$95</f>
        <v>275.7463694951665</v>
      </c>
      <c r="M68" s="17">
        <f>'Raw Data'!S80*'Raw Data'!S$95</f>
        <v>211.2609288314496</v>
      </c>
      <c r="N68" s="17"/>
      <c r="O68" s="17">
        <f>'Raw Data'!X80*'Raw Data'!X$95</f>
        <v>1255.4657611887301</v>
      </c>
      <c r="P68" s="17">
        <f>'Raw Data'!Y80*'Raw Data'!Y$95</f>
        <v>133.00285175003077</v>
      </c>
      <c r="Q68" s="17">
        <f>'Raw Data'!Z80*'Raw Data'!Z$95</f>
        <v>69.302363610008882</v>
      </c>
    </row>
    <row r="69" spans="1:17">
      <c r="A69" t="s">
        <v>108</v>
      </c>
      <c r="B69" t="s">
        <v>109</v>
      </c>
      <c r="C69" s="17">
        <f>'Raw Data'!C81*'Raw Data'!C$95</f>
        <v>2.2214769125331966</v>
      </c>
      <c r="D69" s="17">
        <f>'Raw Data'!D81*'Raw Data'!D$95</f>
        <v>1.8238872946207518</v>
      </c>
      <c r="E69" s="17">
        <f>'Raw Data'!E81*'Raw Data'!E$95</f>
        <v>1.1940223597450916</v>
      </c>
      <c r="F69" s="17"/>
      <c r="G69" s="17">
        <f>'Raw Data'!J81*'Raw Data'!J$95</f>
        <v>8.5922133863485755</v>
      </c>
      <c r="H69" s="17">
        <f>'Raw Data'!K81*'Raw Data'!K$95</f>
        <v>3.5704273833783113</v>
      </c>
      <c r="I69" s="17">
        <f>'Raw Data'!L81*'Raw Data'!L$95</f>
        <v>4.353226564598442</v>
      </c>
      <c r="J69" s="17"/>
      <c r="K69" s="17">
        <f>'Raw Data'!Q81*'Raw Data'!Q$95</f>
        <v>10.122799733128922</v>
      </c>
      <c r="L69" s="17">
        <f>'Raw Data'!R81*'Raw Data'!R$95</f>
        <v>5.570633727175081</v>
      </c>
      <c r="M69" s="17">
        <f>'Raw Data'!S81*'Raw Data'!S$95</f>
        <v>2.0610822325019473</v>
      </c>
      <c r="N69" s="17"/>
      <c r="O69" s="17">
        <f>'Raw Data'!X81*'Raw Data'!X$95</f>
        <v>8.8537782876497175</v>
      </c>
      <c r="P69" s="17">
        <f>'Raw Data'!Y81*'Raw Data'!Y$95</f>
        <v>2.6600570350006154</v>
      </c>
      <c r="Q69" s="17">
        <f>'Raw Data'!Z81*'Raw Data'!Z$95</f>
        <v>0</v>
      </c>
    </row>
    <row r="70" spans="1:17">
      <c r="A70" t="s">
        <v>110</v>
      </c>
      <c r="B70" t="s">
        <v>111</v>
      </c>
      <c r="C70" s="17">
        <f>'Raw Data'!C82*'Raw Data'!C$95</f>
        <v>196.60070675918789</v>
      </c>
      <c r="D70" s="17">
        <f>'Raw Data'!D82*'Raw Data'!D$95</f>
        <v>42.861351423587671</v>
      </c>
      <c r="E70" s="17">
        <f>'Raw Data'!E82*'Raw Data'!E$95</f>
        <v>51.34296146903894</v>
      </c>
      <c r="F70" s="17"/>
      <c r="G70" s="17">
        <f>'Raw Data'!J82*'Raw Data'!J$95</f>
        <v>2245.1453578528831</v>
      </c>
      <c r="H70" s="17">
        <f>'Raw Data'!K82*'Raw Data'!K$95</f>
        <v>392.74701217161424</v>
      </c>
      <c r="I70" s="17">
        <f>'Raw Data'!L82*'Raw Data'!L$95</f>
        <v>300.37263295729252</v>
      </c>
      <c r="J70" s="17"/>
      <c r="K70" s="17">
        <f>'Raw Data'!Q82*'Raw Data'!Q$95</f>
        <v>1712.5936639411748</v>
      </c>
      <c r="L70" s="17">
        <f>'Raw Data'!R82*'Raw Data'!R$95</f>
        <v>223.7537880415324</v>
      </c>
      <c r="M70" s="17">
        <f>'Raw Data'!S82*'Raw Data'!S$95</f>
        <v>218.47471664520643</v>
      </c>
      <c r="N70" s="17"/>
      <c r="O70" s="17">
        <f>'Raw Data'!X82*'Raw Data'!X$95</f>
        <v>1821.2221937695472</v>
      </c>
      <c r="P70" s="17">
        <f>'Raw Data'!Y82*'Raw Data'!Y$95</f>
        <v>218.12467687005048</v>
      </c>
      <c r="Q70" s="17">
        <f>'Raw Data'!Z82*'Raw Data'!Z$95</f>
        <v>140.95395988476383</v>
      </c>
    </row>
    <row r="71" spans="1:17">
      <c r="A71" t="s">
        <v>112</v>
      </c>
      <c r="B71" t="s">
        <v>113</v>
      </c>
      <c r="C71" s="17">
        <f>'Raw Data'!C83*'Raw Data'!C$95</f>
        <v>23.325507581598565</v>
      </c>
      <c r="D71" s="17">
        <f>'Raw Data'!D83*'Raw Data'!D$95</f>
        <v>5.4716618838622555</v>
      </c>
      <c r="E71" s="17">
        <f>'Raw Data'!E83*'Raw Data'!E$95</f>
        <v>8.3581565182156421</v>
      </c>
      <c r="F71" s="17"/>
      <c r="G71" s="17">
        <f>'Raw Data'!J83*'Raw Data'!J$95</f>
        <v>739.7895725646124</v>
      </c>
      <c r="H71" s="17">
        <f>'Raw Data'!K83*'Raw Data'!K$95</f>
        <v>3.5704273833783113</v>
      </c>
      <c r="I71" s="17">
        <f>'Raw Data'!L83*'Raw Data'!L$95</f>
        <v>2.176613282299221</v>
      </c>
      <c r="J71" s="17"/>
      <c r="K71" s="17">
        <f>'Raw Data'!Q83*'Raw Data'!Q$95</f>
        <v>2402.7845548363284</v>
      </c>
      <c r="L71" s="17">
        <f>'Raw Data'!R83*'Raw Data'!R$95</f>
        <v>115.12643036161833</v>
      </c>
      <c r="M71" s="17">
        <f>'Raw Data'!S83*'Raw Data'!S$95</f>
        <v>93.779241578838608</v>
      </c>
      <c r="N71" s="17"/>
      <c r="O71" s="17">
        <f>'Raw Data'!X83*'Raw Data'!X$95</f>
        <v>2306.4092439327515</v>
      </c>
      <c r="P71" s="17">
        <f>'Raw Data'!Y83*'Raw Data'!Y$95</f>
        <v>42.560912560009847</v>
      </c>
      <c r="Q71" s="17">
        <f>'Raw Data'!Z83*'Raw Data'!Z$95</f>
        <v>23.492326647460636</v>
      </c>
    </row>
    <row r="72" spans="1:17">
      <c r="A72" t="s">
        <v>114</v>
      </c>
      <c r="B72" t="s">
        <v>115</v>
      </c>
      <c r="C72" s="17">
        <f>'Raw Data'!C84*'Raw Data'!C$95</f>
        <v>6.6644307375995897</v>
      </c>
      <c r="D72" s="17">
        <f>'Raw Data'!D84*'Raw Data'!D$95</f>
        <v>3.6477745892415037</v>
      </c>
      <c r="E72" s="17">
        <f>'Raw Data'!E84*'Raw Data'!E$95</f>
        <v>0</v>
      </c>
      <c r="F72" s="17"/>
      <c r="G72" s="17">
        <f>'Raw Data'!J84*'Raw Data'!J$95</f>
        <v>6.0145493704440032</v>
      </c>
      <c r="H72" s="17">
        <f>'Raw Data'!K84*'Raw Data'!K$95</f>
        <v>1.1901424611261038</v>
      </c>
      <c r="I72" s="17">
        <f>'Raw Data'!L84*'Raw Data'!L$95</f>
        <v>2.176613282299221</v>
      </c>
      <c r="J72" s="17"/>
      <c r="K72" s="17">
        <f>'Raw Data'!Q84*'Raw Data'!Q$95</f>
        <v>3.6810180847741534</v>
      </c>
      <c r="L72" s="17">
        <f>'Raw Data'!R84*'Raw Data'!R$95</f>
        <v>3.7137558181167205</v>
      </c>
      <c r="M72" s="17">
        <f>'Raw Data'!S84*'Raw Data'!S$95</f>
        <v>2.0610822325019473</v>
      </c>
      <c r="N72" s="17"/>
      <c r="O72" s="17">
        <f>'Raw Data'!X84*'Raw Data'!X$95</f>
        <v>3.5415113150598874</v>
      </c>
      <c r="P72" s="17">
        <f>'Raw Data'!Y84*'Raw Data'!Y$95</f>
        <v>2.6600570350006154</v>
      </c>
      <c r="Q72" s="17">
        <f>'Raw Data'!Z84*'Raw Data'!Z$95</f>
        <v>5.8730816618651591</v>
      </c>
    </row>
    <row r="73" spans="1:17">
      <c r="A73" t="s">
        <v>116</v>
      </c>
      <c r="B73" t="s">
        <v>117</v>
      </c>
      <c r="C73" s="17">
        <f>'Raw Data'!C85*'Raw Data'!C$95</f>
        <v>0</v>
      </c>
      <c r="D73" s="17">
        <f>'Raw Data'!D85*'Raw Data'!D$95</f>
        <v>0.91194364731037592</v>
      </c>
      <c r="E73" s="17">
        <f>'Raw Data'!E85*'Raw Data'!E$95</f>
        <v>0</v>
      </c>
      <c r="F73" s="17"/>
      <c r="G73" s="17">
        <f>'Raw Data'!J85*'Raw Data'!J$95</f>
        <v>15.465984095427437</v>
      </c>
      <c r="H73" s="17">
        <f>'Raw Data'!K85*'Raw Data'!K$95</f>
        <v>1.1901424611261038</v>
      </c>
      <c r="I73" s="17">
        <f>'Raw Data'!L85*'Raw Data'!L$95</f>
        <v>2.176613282299221</v>
      </c>
      <c r="J73" s="17"/>
      <c r="K73" s="17">
        <f>'Raw Data'!Q85*'Raw Data'!Q$95</f>
        <v>9.2025452119353837</v>
      </c>
      <c r="L73" s="17">
        <f>'Raw Data'!R85*'Raw Data'!R$95</f>
        <v>1.8568779090583603</v>
      </c>
      <c r="M73" s="17">
        <f>'Raw Data'!S85*'Raw Data'!S$95</f>
        <v>5.1527055812548683</v>
      </c>
      <c r="N73" s="17"/>
      <c r="O73" s="17">
        <f>'Raw Data'!X85*'Raw Data'!X$95</f>
        <v>1.7707556575299437</v>
      </c>
      <c r="P73" s="17">
        <f>'Raw Data'!Y85*'Raw Data'!Y$95</f>
        <v>5.3201140700012308</v>
      </c>
      <c r="Q73" s="17">
        <f>'Raw Data'!Z85*'Raw Data'!Z$95</f>
        <v>2.3492326647460637</v>
      </c>
    </row>
    <row r="74" spans="1:17">
      <c r="A74" t="s">
        <v>118</v>
      </c>
      <c r="B74" t="s">
        <v>119</v>
      </c>
      <c r="C74" s="17">
        <f>'Raw Data'!C86*'Raw Data'!C$95</f>
        <v>3.3322153687997949</v>
      </c>
      <c r="D74" s="17">
        <f>'Raw Data'!D86*'Raw Data'!D$95</f>
        <v>3.6477745892415037</v>
      </c>
      <c r="E74" s="17">
        <f>'Raw Data'!E86*'Raw Data'!E$95</f>
        <v>3.5820670792352747</v>
      </c>
      <c r="F74" s="17"/>
      <c r="G74" s="17">
        <f>'Raw Data'!J86*'Raw Data'!J$95</f>
        <v>6.8737707090788609</v>
      </c>
      <c r="H74" s="17">
        <f>'Raw Data'!K86*'Raw Data'!K$95</f>
        <v>8.330997227882726</v>
      </c>
      <c r="I74" s="17">
        <f>'Raw Data'!L86*'Raw Data'!L$95</f>
        <v>5.441533205748053</v>
      </c>
      <c r="J74" s="17"/>
      <c r="K74" s="17">
        <f>'Raw Data'!Q86*'Raw Data'!Q$95</f>
        <v>2.7607635635806149</v>
      </c>
      <c r="L74" s="17">
        <f>'Raw Data'!R86*'Raw Data'!R$95</f>
        <v>3.7137558181167205</v>
      </c>
      <c r="M74" s="17">
        <f>'Raw Data'!S86*'Raw Data'!S$95</f>
        <v>1.0305411162509737</v>
      </c>
      <c r="N74" s="17"/>
      <c r="O74" s="17">
        <f>'Raw Data'!X86*'Raw Data'!X$95</f>
        <v>8.8537782876497175</v>
      </c>
      <c r="P74" s="17">
        <f>'Raw Data'!Y86*'Raw Data'!Y$95</f>
        <v>0.88668567833353851</v>
      </c>
      <c r="Q74" s="17">
        <f>'Raw Data'!Z86*'Raw Data'!Z$95</f>
        <v>4.6984653294921275</v>
      </c>
    </row>
    <row r="75" spans="1:17">
      <c r="A75" t="s">
        <v>120</v>
      </c>
      <c r="B75" t="s">
        <v>121</v>
      </c>
      <c r="C75" s="17">
        <f>'Raw Data'!C87*'Raw Data'!C$95</f>
        <v>194.37922984665471</v>
      </c>
      <c r="D75" s="17">
        <f>'Raw Data'!D87*'Raw Data'!D$95</f>
        <v>163.23791286855729</v>
      </c>
      <c r="E75" s="17">
        <f>'Raw Data'!E87*'Raw Data'!E$95</f>
        <v>91.939721700372061</v>
      </c>
      <c r="F75" s="17"/>
      <c r="G75" s="17">
        <f>'Raw Data'!J87*'Raw Data'!J$95</f>
        <v>7206.289367130551</v>
      </c>
      <c r="H75" s="17">
        <f>'Raw Data'!K87*'Raw Data'!K$95</f>
        <v>8627.342700703126</v>
      </c>
      <c r="I75" s="17">
        <f>'Raw Data'!L87*'Raw Data'!L$95</f>
        <v>2118.9330303182915</v>
      </c>
      <c r="J75" s="17"/>
      <c r="K75" s="17">
        <f>'Raw Data'!Q87*'Raw Data'!Q$95</f>
        <v>2818.7395984158079</v>
      </c>
      <c r="L75" s="17">
        <f>'Raw Data'!R87*'Raw Data'!R$95</f>
        <v>2213.3984675975653</v>
      </c>
      <c r="M75" s="17">
        <f>'Raw Data'!S87*'Raw Data'!S$95</f>
        <v>631.72170426184687</v>
      </c>
      <c r="N75" s="17"/>
      <c r="O75" s="17">
        <f>'Raw Data'!X87*'Raw Data'!X$95</f>
        <v>2806.6477171849606</v>
      </c>
      <c r="P75" s="17">
        <f>'Raw Data'!Y87*'Raw Data'!Y$95</f>
        <v>1864.6999815354316</v>
      </c>
      <c r="Q75" s="17">
        <f>'Raw Data'!Z87*'Raw Data'!Z$95</f>
        <v>173.84321719120871</v>
      </c>
    </row>
    <row r="76" spans="1:17">
      <c r="A76" t="s">
        <v>122</v>
      </c>
      <c r="B76" t="s">
        <v>123</v>
      </c>
      <c r="C76" s="17">
        <f>'Raw Data'!C88*'Raw Data'!C$95</f>
        <v>101.07719952026045</v>
      </c>
      <c r="D76" s="17">
        <f>'Raw Data'!D88*'Raw Data'!D$95</f>
        <v>10.943323767724511</v>
      </c>
      <c r="E76" s="17">
        <f>'Raw Data'!E88*'Raw Data'!E$95</f>
        <v>9.5521788779607331</v>
      </c>
      <c r="F76" s="17"/>
      <c r="G76" s="17">
        <f>'Raw Data'!J88*'Raw Data'!J$95</f>
        <v>2654.9939363817102</v>
      </c>
      <c r="H76" s="17">
        <f>'Raw Data'!K88*'Raw Data'!K$95</f>
        <v>13.091567072387141</v>
      </c>
      <c r="I76" s="17">
        <f>'Raw Data'!L88*'Raw Data'!L$95</f>
        <v>10.883066411496106</v>
      </c>
      <c r="J76" s="17"/>
      <c r="K76" s="17">
        <f>'Raw Data'!Q88*'Raw Data'!Q$95</f>
        <v>1651.8568655424012</v>
      </c>
      <c r="L76" s="17">
        <f>'Raw Data'!R88*'Raw Data'!R$95</f>
        <v>32.495363408521307</v>
      </c>
      <c r="M76" s="17">
        <f>'Raw Data'!S88*'Raw Data'!S$95</f>
        <v>38.130021301286028</v>
      </c>
      <c r="N76" s="17"/>
      <c r="O76" s="17">
        <f>'Raw Data'!X88*'Raw Data'!X$95</f>
        <v>1653.0004063042024</v>
      </c>
      <c r="P76" s="17">
        <f>'Raw Data'!Y88*'Raw Data'!Y$95</f>
        <v>42.560912560009847</v>
      </c>
      <c r="Q76" s="17">
        <f>'Raw Data'!Z88*'Raw Data'!Z$95</f>
        <v>10.571546991357287</v>
      </c>
    </row>
    <row r="77" spans="1:17">
      <c r="A77" t="s">
        <v>124</v>
      </c>
      <c r="B77" t="s">
        <v>125</v>
      </c>
      <c r="C77" s="17">
        <f>'Raw Data'!C89*'Raw Data'!C$95</f>
        <v>422.08061338130733</v>
      </c>
      <c r="D77" s="17">
        <f>'Raw Data'!D89*'Raw Data'!D$95</f>
        <v>192.42010958248932</v>
      </c>
      <c r="E77" s="17">
        <f>'Raw Data'!E89*'Raw Data'!E$95</f>
        <v>107.46201237705824</v>
      </c>
      <c r="F77" s="17"/>
      <c r="G77" s="17">
        <f>'Raw Data'!J89*'Raw Data'!J$95</f>
        <v>17834.857326043741</v>
      </c>
      <c r="H77" s="17">
        <f>'Raw Data'!K89*'Raw Data'!K$95</f>
        <v>4421.3792430834756</v>
      </c>
      <c r="I77" s="17">
        <f>'Raw Data'!L89*'Raw Data'!L$95</f>
        <v>148.00970319634703</v>
      </c>
      <c r="J77" s="17"/>
      <c r="K77" s="17">
        <f>'Raw Data'!Q89*'Raw Data'!Q$95</f>
        <v>8360.5123250432953</v>
      </c>
      <c r="L77" s="17">
        <f>'Raw Data'!R89*'Raw Data'!R$95</f>
        <v>1662.8341675617617</v>
      </c>
      <c r="M77" s="17">
        <f>'Raw Data'!S89*'Raw Data'!S$95</f>
        <v>370.99480185035054</v>
      </c>
      <c r="N77" s="17"/>
      <c r="O77" s="17">
        <f>'Raw Data'!X89*'Raw Data'!X$95</f>
        <v>10663.490569645321</v>
      </c>
      <c r="P77" s="17">
        <f>'Raw Data'!Y89*'Raw Data'!Y$95</f>
        <v>1562.3401652236948</v>
      </c>
      <c r="Q77" s="17">
        <f>'Raw Data'!Z89*'Raw Data'!Z$95</f>
        <v>516.83118624413407</v>
      </c>
    </row>
    <row r="78" spans="1:17">
      <c r="A78" t="s">
        <v>126</v>
      </c>
      <c r="B78" t="s">
        <v>127</v>
      </c>
      <c r="C78" s="17">
        <f>'Raw Data'!C90*'Raw Data'!C$95</f>
        <v>292.12421399811535</v>
      </c>
      <c r="D78" s="17">
        <f>'Raw Data'!D90*'Raw Data'!D$95</f>
        <v>31.918027655863156</v>
      </c>
      <c r="E78" s="17">
        <f>'Raw Data'!E90*'Raw Data'!E$95</f>
        <v>37.014693152097841</v>
      </c>
      <c r="F78" s="17"/>
      <c r="G78" s="17">
        <f>'Raw Data'!J90*'Raw Data'!J$95</f>
        <v>15938.555831676609</v>
      </c>
      <c r="H78" s="17">
        <f>'Raw Data'!K90*'Raw Data'!K$95</f>
        <v>543.8951047346294</v>
      </c>
      <c r="I78" s="17">
        <f>'Raw Data'!L90*'Raw Data'!L$95</f>
        <v>384.17224432581253</v>
      </c>
      <c r="J78" s="17"/>
      <c r="K78" s="17">
        <f>'Raw Data'!Q90*'Raw Data'!Q$95</f>
        <v>7350.0728607727906</v>
      </c>
      <c r="L78" s="17">
        <f>'Raw Data'!R90*'Raw Data'!R$95</f>
        <v>1129.9102076620122</v>
      </c>
      <c r="M78" s="17">
        <f>'Raw Data'!S90*'Raw Data'!S$95</f>
        <v>403.97211757038167</v>
      </c>
      <c r="N78" s="17"/>
      <c r="O78" s="17">
        <f>'Raw Data'!X90*'Raw Data'!X$95</f>
        <v>9971.1251075511136</v>
      </c>
      <c r="P78" s="17">
        <f>'Raw Data'!Y90*'Raw Data'!Y$95</f>
        <v>941.66019039021785</v>
      </c>
      <c r="Q78" s="17">
        <f>'Raw Data'!Z90*'Raw Data'!Z$95</f>
        <v>222.00248681850303</v>
      </c>
    </row>
    <row r="79" spans="1:17">
      <c r="A79" t="s">
        <v>128</v>
      </c>
      <c r="B79" t="s">
        <v>129</v>
      </c>
      <c r="C79" s="17">
        <f>'Raw Data'!C91*'Raw Data'!C$95</f>
        <v>0</v>
      </c>
      <c r="D79" s="17">
        <f>'Raw Data'!D91*'Raw Data'!D$95</f>
        <v>0.91194364731037592</v>
      </c>
      <c r="E79" s="17">
        <f>'Raw Data'!E91*'Raw Data'!E$95</f>
        <v>0</v>
      </c>
      <c r="F79" s="17"/>
      <c r="G79" s="17">
        <f>'Raw Data'!J91*'Raw Data'!J$95</f>
        <v>9.4514347249834341</v>
      </c>
      <c r="H79" s="17">
        <f>'Raw Data'!K91*'Raw Data'!K$95</f>
        <v>3.5704273833783113</v>
      </c>
      <c r="I79" s="17">
        <f>'Raw Data'!L91*'Raw Data'!L$95</f>
        <v>0</v>
      </c>
      <c r="J79" s="17"/>
      <c r="K79" s="17">
        <f>'Raw Data'!Q91*'Raw Data'!Q$95</f>
        <v>6.4417816483547687</v>
      </c>
      <c r="L79" s="17">
        <f>'Raw Data'!R91*'Raw Data'!R$95</f>
        <v>2.7853168635875405</v>
      </c>
      <c r="M79" s="17">
        <f>'Raw Data'!S91*'Raw Data'!S$95</f>
        <v>1.0305411162509737</v>
      </c>
      <c r="N79" s="17"/>
      <c r="O79" s="17">
        <f>'Raw Data'!X91*'Raw Data'!X$95</f>
        <v>6.1976448013548033</v>
      </c>
      <c r="P79" s="17">
        <f>'Raw Data'!Y91*'Raw Data'!Y$95</f>
        <v>4.4334283916676922</v>
      </c>
      <c r="Q79" s="17">
        <f>'Raw Data'!Z91*'Raw Data'!Z$95</f>
        <v>7.0476979942381917</v>
      </c>
    </row>
  </sheetData>
  <mergeCells count="4">
    <mergeCell ref="C2:E2"/>
    <mergeCell ref="G2:I2"/>
    <mergeCell ref="K2:M2"/>
    <mergeCell ref="O2:Q2"/>
  </mergeCells>
  <conditionalFormatting sqref="C12:C19 L12:L19">
    <cfRule type="cellIs" dxfId="11" priority="12" operator="lessThan">
      <formula>20</formula>
    </cfRule>
  </conditionalFormatting>
  <conditionalFormatting sqref="C24:C79 L24:L79">
    <cfRule type="cellIs" dxfId="10" priority="11" operator="lessThan">
      <formula>20</formula>
    </cfRule>
  </conditionalFormatting>
  <conditionalFormatting sqref="D12:D19 D24:D79">
    <cfRule type="cellIs" dxfId="9" priority="10" operator="lessThan">
      <formula>19</formula>
    </cfRule>
  </conditionalFormatting>
  <conditionalFormatting sqref="E12:E19 E24:E79">
    <cfRule type="cellIs" dxfId="8" priority="9" operator="lessThan">
      <formula>27</formula>
    </cfRule>
  </conditionalFormatting>
  <conditionalFormatting sqref="O24:P79">
    <cfRule type="cellIs" dxfId="7" priority="8" operator="lessThan">
      <formula>16</formula>
    </cfRule>
  </conditionalFormatting>
  <conditionalFormatting sqref="O12:P19">
    <cfRule type="cellIs" dxfId="6" priority="7" operator="lessThan">
      <formula>16</formula>
    </cfRule>
  </conditionalFormatting>
  <conditionalFormatting sqref="Q12:Q19 Q24:Q79">
    <cfRule type="cellIs" dxfId="5" priority="6" operator="lessThan">
      <formula>14</formula>
    </cfRule>
  </conditionalFormatting>
  <conditionalFormatting sqref="G12:G19 G24:G79">
    <cfRule type="cellIs" dxfId="4" priority="5" operator="lessThan">
      <formula>24</formula>
    </cfRule>
  </conditionalFormatting>
  <conditionalFormatting sqref="H24:H79 H12:H19">
    <cfRule type="cellIs" dxfId="3" priority="4" operator="lessThan">
      <formula>23</formula>
    </cfRule>
  </conditionalFormatting>
  <conditionalFormatting sqref="I12:I19 I24:I79">
    <cfRule type="cellIs" dxfId="2" priority="3" operator="lessThan">
      <formula>13</formula>
    </cfRule>
  </conditionalFormatting>
  <conditionalFormatting sqref="K12:K19 K24:K79">
    <cfRule type="cellIs" dxfId="1" priority="2" operator="lessThan">
      <formula>22</formula>
    </cfRule>
  </conditionalFormatting>
  <conditionalFormatting sqref="M12:M19 M24:M79">
    <cfRule type="cellIs" dxfId="0" priority="1" operator="lessThan">
      <formula>21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Normalized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Lynn Harper</dc:creator>
  <cp:lastModifiedBy>Mackenzie Gavery</cp:lastModifiedBy>
  <dcterms:created xsi:type="dcterms:W3CDTF">2012-03-21T19:41:41Z</dcterms:created>
  <dcterms:modified xsi:type="dcterms:W3CDTF">2012-03-21T22:58:25Z</dcterms:modified>
</cp:coreProperties>
</file>